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/>
  <mc:AlternateContent xmlns:mc="http://schemas.openxmlformats.org/markup-compatibility/2006">
    <mc:Choice Requires="x15">
      <x15ac:absPath xmlns:x15ac="http://schemas.microsoft.com/office/spreadsheetml/2010/11/ac" url="/Users/chloedevriese/Documents/sem 2/project_I/end/"/>
    </mc:Choice>
  </mc:AlternateContent>
  <xr:revisionPtr revIDLastSave="0" documentId="13_ncr:1_{2A532EDA-6725-5943-ADE6-89E213A972A4}" xr6:coauthVersionLast="43" xr6:coauthVersionMax="43" xr10:uidLastSave="{00000000-0000-0000-0000-000000000000}"/>
  <bookViews>
    <workbookView xWindow="0" yWindow="460" windowWidth="28800" windowHeight="17540" tabRatio="500" xr2:uid="{00000000-000D-0000-FFFF-FFFF00000000}"/>
  </bookViews>
  <sheets>
    <sheet name="BillOfMaterials" sheetId="1" r:id="rId1"/>
  </sheet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9" i="1" l="1"/>
  <c r="J24" i="1"/>
  <c r="J23" i="1"/>
  <c r="E33" i="1"/>
  <c r="C8" i="1"/>
  <c r="J25" i="1"/>
  <c r="J22" i="1"/>
  <c r="J32" i="1"/>
  <c r="J20" i="1"/>
  <c r="J19" i="1"/>
  <c r="J21" i="1"/>
  <c r="J26" i="1"/>
  <c r="J27" i="1"/>
  <c r="J28" i="1"/>
  <c r="J30" i="1"/>
  <c r="J31" i="1"/>
  <c r="J16" i="1"/>
  <c r="J17" i="1"/>
  <c r="J18" i="1"/>
  <c r="J15" i="1"/>
  <c r="J33" i="1"/>
  <c r="C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<sst xmlns="http://schemas.openxmlformats.org/spreadsheetml/2006/main" count="95" uniqueCount="77">
  <si>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</si>
  <si>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</si>
  <si>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</si>
  <si>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</si>
  <si>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</si>
  <si>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</si>
  <si>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</si>
  <si>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</si>
  <si>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</si>
  <si>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</si>
  <si>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</si>
  <si>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</si>
  <si>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</si>
  <si>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</si>
  <si>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</si>
  <si>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</si>
  <si>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</si>
  <si>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</si>
  <si>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</si>
  <si>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</si>
  <si>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Microcontroller</t>
  </si>
  <si>
    <t>Arduino kit</t>
  </si>
  <si>
    <t>Button</t>
  </si>
  <si>
    <t>mcp 3008</t>
  </si>
  <si>
    <t>Buzzer</t>
  </si>
  <si>
    <t>3d print</t>
  </si>
  <si>
    <t>http://www.international-electronics.be/</t>
  </si>
  <si>
    <t>Breadboard</t>
  </si>
  <si>
    <t>https://www.kiwi-electronics.nl</t>
  </si>
  <si>
    <t>https://nl.aliexpress.com</t>
  </si>
  <si>
    <t>https://www.trossenrobotics.com</t>
  </si>
  <si>
    <t>https://www.bitsandparts.eu</t>
  </si>
  <si>
    <t>https://www.beslist.be</t>
  </si>
  <si>
    <t>https://www.banggood.com</t>
  </si>
  <si>
    <t>https://www.adafruit.com</t>
  </si>
  <si>
    <t>https://www.sossolutions.nl</t>
  </si>
  <si>
    <t>Power Jack</t>
  </si>
  <si>
    <t>1NMCT5</t>
  </si>
  <si>
    <t>Devriese</t>
  </si>
  <si>
    <t>Chloë</t>
  </si>
  <si>
    <t>Raspberry Pi 3 model B+     and accessories</t>
  </si>
  <si>
    <t>DailyDose</t>
  </si>
  <si>
    <t>https://www.gotron.be</t>
  </si>
  <si>
    <t>https://www.allekabels.be</t>
  </si>
  <si>
    <t>https://www.grandado.com</t>
  </si>
  <si>
    <t>Howest</t>
  </si>
  <si>
    <t>Buda Lab</t>
  </si>
  <si>
    <t>https://www.hobbyelectronica.nl</t>
  </si>
  <si>
    <t>https://www.antratek.be</t>
  </si>
  <si>
    <t>Wires</t>
  </si>
  <si>
    <t>To connect everything</t>
  </si>
  <si>
    <t>Square Force-Sensitive Resistor</t>
  </si>
  <si>
    <t>Continuous rotation servo motor</t>
  </si>
  <si>
    <t>Lcd Display</t>
  </si>
  <si>
    <t>Logic level converter</t>
  </si>
  <si>
    <t>NeoPixel rgb LED Strip</t>
  </si>
  <si>
    <t>5V/2A DC power supply</t>
  </si>
  <si>
    <t>DS18B20 One Wire Temperature Sensor</t>
  </si>
  <si>
    <t>Resistors</t>
  </si>
  <si>
    <t>Ultrasonic sensor</t>
  </si>
  <si>
    <t xml:space="preserve">
Indicates when the next pill should be taken</t>
  </si>
  <si>
    <t>For using the NeoPixel rgb LED Strip</t>
  </si>
  <si>
    <t>Drops the right pills into the cup</t>
  </si>
  <si>
    <t>For indications</t>
  </si>
  <si>
    <t>For the 5v adapter of the NeoPixel rgb LED Strip</t>
  </si>
  <si>
    <t>Indicates when it's time to take medications</t>
  </si>
  <si>
    <t>Measuring the temperature in the dispenser</t>
  </si>
  <si>
    <t>Analog-digital converter for Force-Sensitive Resistor</t>
  </si>
  <si>
    <t>To make the circuit</t>
  </si>
  <si>
    <t xml:space="preserve">
Housing</t>
  </si>
  <si>
    <t>Wood</t>
  </si>
  <si>
    <t>The sensor detects whether a  cup is present underneath the dispenser</t>
  </si>
  <si>
    <t>Ensures that the correct pills fall into the cup</t>
  </si>
  <si>
    <t>To ensure that everything is safe</t>
  </si>
  <si>
    <t>How far away is the patient from the dispenser</t>
  </si>
  <si>
    <t>Housing</t>
  </si>
  <si>
    <t>Used wood from my 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</si>
</sst>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</numFmts>
  <fonts count="13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3DDEE"/>
      </patternFill>
    </fill>
    <fill>
      <patternFill patternType="solid">
        <fgColor rgb="FFD3DDEE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4" fontId="11" fillId="0" borderId="0" applyFont="0" applyFill="0" applyBorder="0" applyAlignment="0" applyProtection="0"/>
  </cellStyleXfs>
  <cellXfs count="5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0" fontId="9" fillId="5" borderId="0" xfId="0" applyFont="1" applyFill="1"/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44" fontId="8" fillId="3" borderId="0" xfId="2" applyFont="1" applyFill="1" applyAlignment="1">
      <alignment horizontal="center" vertical="center"/>
    </xf>
    <xf numFmtId="165" fontId="8" fillId="4" borderId="0" xfId="0" applyNumberFormat="1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165" fontId="8" fillId="5" borderId="0" xfId="0" applyNumberFormat="1" applyFont="1" applyFill="1" applyAlignment="1">
      <alignment horizontal="center" vertical="center"/>
    </xf>
    <xf numFmtId="165" fontId="8" fillId="3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165" fontId="8" fillId="6" borderId="0" xfId="0" applyNumberFormat="1" applyFont="1" applyFill="1" applyAlignment="1">
      <alignment horizontal="center" vertical="center"/>
    </xf>
    <xf numFmtId="165" fontId="8" fillId="7" borderId="0" xfId="0" applyNumberFormat="1" applyFont="1" applyFill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  <xf numFmtId="0" fontId="8" fillId="5" borderId="0" xfId="0" applyFont="1" applyFill="1" applyAlignment="1">
      <alignment horizontal="left" vertical="center" wrapText="1"/>
    </xf>
    <xf numFmtId="0" fontId="8" fillId="7" borderId="0" xfId="0" applyFont="1" applyFill="1" applyAlignment="1">
      <alignment horizontal="left" vertical="center" wrapText="1"/>
    </xf>
    <xf numFmtId="0" fontId="8" fillId="6" borderId="0" xfId="0" applyFont="1" applyFill="1" applyAlignment="1">
      <alignment horizontal="left" vertical="center" wrapText="1"/>
    </xf>
    <xf numFmtId="0" fontId="10" fillId="3" borderId="0" xfId="1" applyFill="1" applyAlignment="1">
      <alignment horizontal="left" vertical="center"/>
    </xf>
    <xf numFmtId="0" fontId="10" fillId="5" borderId="0" xfId="1" applyFill="1" applyAlignment="1">
      <alignment horizontal="left" vertical="center"/>
    </xf>
    <xf numFmtId="0" fontId="12" fillId="3" borderId="0" xfId="1" applyFont="1" applyFill="1" applyAlignment="1">
      <alignment horizontal="left" vertical="center"/>
    </xf>
    <xf numFmtId="0" fontId="10" fillId="7" borderId="0" xfId="1" applyFill="1" applyAlignment="1">
      <alignment horizontal="left" vertical="center"/>
    </xf>
    <xf numFmtId="0" fontId="12" fillId="6" borderId="0" xfId="1" applyFont="1" applyFill="1" applyAlignment="1">
      <alignment horizontal="left" vertical="center"/>
    </xf>
    <xf numFmtId="0" fontId="10" fillId="6" borderId="0" xfId="1" applyFill="1" applyAlignment="1">
      <alignment horizontal="left" vertical="center"/>
    </xf>
    <xf numFmtId="0" fontId="8" fillId="8" borderId="0" xfId="0" applyFont="1" applyFill="1" applyAlignment="1">
      <alignment horizontal="left" vertical="center" wrapText="1"/>
    </xf>
    <xf numFmtId="0" fontId="8" fillId="8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horizontal="center" vertical="center"/>
    </xf>
    <xf numFmtId="0" fontId="10" fillId="8" borderId="0" xfId="1" applyFill="1" applyAlignment="1">
      <alignment horizontal="left" vertical="center"/>
    </xf>
    <xf numFmtId="0" fontId="2" fillId="9" borderId="0" xfId="0" applyFont="1" applyFill="1"/>
    <xf numFmtId="0" fontId="0" fillId="9" borderId="0" xfId="0" applyFont="1" applyFill="1" applyAlignment="1"/>
    <xf numFmtId="0" fontId="12" fillId="8" borderId="0" xfId="1" applyFont="1" applyFill="1" applyAlignment="1">
      <alignment horizontal="left" vertical="center"/>
    </xf>
    <xf numFmtId="165" fontId="8" fillId="8" borderId="0" xfId="0" applyNumberFormat="1" applyFont="1" applyFill="1" applyAlignment="1">
      <alignment horizontal="center" vertic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9" defaultPivotStyle="PivotStyleMedium7"/>
  <colors>
    <mruColors>
      <color rgb="FFD3DD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571500</xdr:colOff>
      <xdr:row>50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161925</xdr:rowOff>
    </xdr:to>
    <xdr:sp macro="" textlink="">
      <xdr:nvSpPr>
        <xdr:cNvPr id="3" name="Rechthoek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161925</xdr:rowOff>
    </xdr:to>
    <xdr:sp macro="" textlink="">
      <xdr:nvSpPr>
        <xdr:cNvPr id="4" name="AutoVorm 1">
          <a:extLst>
            <a:ext uri="{FF2B5EF4-FFF2-40B4-BE49-F238E27FC236}">
              <a16:creationId xmlns:a16="http://schemas.microsoft.com/office/drawing/2014/main" id="{7CFE528B-9C3F-406C-8760-CBD84FAA2D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317500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DFDBB345-16BA-6F4E-A9A7-54EC91512B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317500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CB0FA4FC-632C-6C46-A33A-5534DC703F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317500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136FCBBB-F0C0-AC4F-A601-EFB4768151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317500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DA188A5B-34A3-4B44-A639-653F250899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27</xdr:row>
      <xdr:rowOff>317500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88C1F78A-6EBB-E34F-840F-EEFD22D564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868681</xdr:colOff>
      <xdr:row>0</xdr:row>
      <xdr:rowOff>132080</xdr:rowOff>
    </xdr:from>
    <xdr:to>
      <xdr:col>6</xdr:col>
      <xdr:colOff>350998</xdr:colOff>
      <xdr:row>11</xdr:row>
      <xdr:rowOff>43235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9585E-ECB3-0A45-9863-A24411D4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8881" y="132080"/>
          <a:ext cx="2098517" cy="2336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slist.be/klussen/d1019354824/Geekcreit_IIC_-_I2C_1602_Blauwe_achtergrondverlichting_LCD-displaymodule_voor_Arduino.html?productIdentifier=00000150324874714824957914450" TargetMode="External"/><Relationship Id="rId13" Type="http://schemas.openxmlformats.org/officeDocument/2006/relationships/hyperlink" Target="https://nl.aliexpress.com/item/Free-Shipping-600-Pcs-1-4W-1-20PCS-Each-Value-Metal-Film-Resistor-Assortment-Kit-Set/32307905624.html?spm=a2g0z.search0104.3.35.6dcd4cfcOTX20i&amp;ws_ab_test=searchweb0_0,searchweb201602_4_10152_10151_10065_10344_10068_10342_103" TargetMode="External"/><Relationship Id="rId18" Type="http://schemas.openxmlformats.org/officeDocument/2006/relationships/hyperlink" Target="https://www.bitsandparts.eu/Stekkertjes-kabeltjes-en-chassisdelen/Voedings-stekker-Jack-Plug-Female-DC-2-1x5-5mm-met-kroonsteen-aansluiting/p103240" TargetMode="External"/><Relationship Id="rId26" Type="http://schemas.openxmlformats.org/officeDocument/2006/relationships/hyperlink" Target="http://www.international-electronics.be/" TargetMode="External"/><Relationship Id="rId3" Type="http://schemas.openxmlformats.org/officeDocument/2006/relationships/hyperlink" Target="https://www.trossenrobotics.com/store/p/6492-2-Inch-Force-Sensing-Resistor-FSR.aspx" TargetMode="External"/><Relationship Id="rId21" Type="http://schemas.openxmlformats.org/officeDocument/2006/relationships/hyperlink" Target="https://www.hobbyelectronica.nl/product/ds18b20-waterdicht/?gclid=EAIaIQobChMI0o2ekZvv4gIVCuh3Ch3Wrg4ZEAQYASABEgLSD_D_BwE" TargetMode="External"/><Relationship Id="rId7" Type="http://schemas.openxmlformats.org/officeDocument/2006/relationships/hyperlink" Target="https://nl.aliexpress.com/item/Free-shipping-1lot-40pcs-10cm-2-54mm-1pin-1p-1p-male-to-male-jumper-wire-Dupont/32236070048.html?spm=a2g0z.search0104.3.182.3422da0amqi7RO&amp;ws_ab_test=searchweb0_0,searchweb201602_4_10152_10151_10065_10344_10068_10342_10343_1" TargetMode="External"/><Relationship Id="rId12" Type="http://schemas.openxmlformats.org/officeDocument/2006/relationships/hyperlink" Target="https://nl.aliexpress.com/item/New-Arrival-Durable-3-24V-Piezo-Electronic-Buzzer-Alarm-95DB-Continuous-Sound-Beeper-For-Arduino-Car/32666789405.html?spm=a2g0z.search0104.3.1.483346c6q9ONah&amp;ws_ab_test=searchweb0_0,searchweb201602_4_10152_10151_10065_10344_" TargetMode="External"/><Relationship Id="rId17" Type="http://schemas.openxmlformats.org/officeDocument/2006/relationships/hyperlink" Target="https://www.sossolutions.nl/368-female-dc-power-adapter-2-1mm-jack-to-screw-terminal-block" TargetMode="External"/><Relationship Id="rId25" Type="http://schemas.openxmlformats.org/officeDocument/2006/relationships/hyperlink" Target="http://www.international-electronics.be/" TargetMode="External"/><Relationship Id="rId2" Type="http://schemas.openxmlformats.org/officeDocument/2006/relationships/hyperlink" Target="https://www.sossolutions.nl/1075-square-force-sensitive-resistor-fsr" TargetMode="External"/><Relationship Id="rId16" Type="http://schemas.openxmlformats.org/officeDocument/2006/relationships/hyperlink" Target="https://www.gotron.be/adafruit-neopixel-digital-rgb-led-strip-60-led-1m.html" TargetMode="External"/><Relationship Id="rId20" Type="http://schemas.openxmlformats.org/officeDocument/2006/relationships/hyperlink" Target="https://www.grandado.com/products/1-stks-5v2aac-100-v-240-v-converter-adapter-dc-5-v-2a-2000ma-voeding-eu-plug-dc-5-5mm-x-2-1mm?variant=6365996974112&amp;currency=EUR&amp;gclid=EAIaIQobChMIidGts5nv4gIVCL7tCh2zgQjwEAQYBSABEgKm_PD_BwE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s://www.kiwi-electronics.nl/raspberry-pi-3-model-b-plus-basic-pack-red-white?search=Raspberry%20Pi%203%20Model%20B+&amp;description=true" TargetMode="External"/><Relationship Id="rId6" Type="http://schemas.openxmlformats.org/officeDocument/2006/relationships/hyperlink" Target="https://nl.aliexpress.com/item/40PCS-Dupont-10CM-Male-To-Male-Jumper-Wire-Ribbon-Cable-for-Arduino/32729488951.html?spm=a2g0z.search0104.3.133.3422da0amqi7RO&amp;ws_ab_test=searchweb0_0,searchweb201602_4_10152_10151_10065_10344_10068_10342_10343_10340_10341_1" TargetMode="External"/><Relationship Id="rId11" Type="http://schemas.openxmlformats.org/officeDocument/2006/relationships/hyperlink" Target="https://www.adafruit.com/product/3423" TargetMode="External"/><Relationship Id="rId24" Type="http://schemas.openxmlformats.org/officeDocument/2006/relationships/hyperlink" Target="http://www.international-electronics.be/" TargetMode="External"/><Relationship Id="rId32" Type="http://schemas.openxmlformats.org/officeDocument/2006/relationships/comments" Target="../comments1.xml"/><Relationship Id="rId5" Type="http://schemas.openxmlformats.org/officeDocument/2006/relationships/hyperlink" Target="https://www.gotron.be/6kg-cm-360-continuous-rotation-servo-motor.html" TargetMode="External"/><Relationship Id="rId15" Type="http://schemas.openxmlformats.org/officeDocument/2006/relationships/hyperlink" Target="https://www.sossolutions.nl/2561-adafruit-neopixel-led-strip-starter-pack-30-led-meter-white" TargetMode="External"/><Relationship Id="rId23" Type="http://schemas.openxmlformats.org/officeDocument/2006/relationships/hyperlink" Target="http://www.international-electronics.be/" TargetMode="External"/><Relationship Id="rId28" Type="http://schemas.openxmlformats.org/officeDocument/2006/relationships/hyperlink" Target="http://www.international-electronics.be/" TargetMode="External"/><Relationship Id="rId10" Type="http://schemas.openxmlformats.org/officeDocument/2006/relationships/hyperlink" Target="https://www.sossolutions.nl/3423-rugged-metal-pushbutton-22mm-6v-rgb-momentary" TargetMode="External"/><Relationship Id="rId19" Type="http://schemas.openxmlformats.org/officeDocument/2006/relationships/hyperlink" Target="https://www.allekabels.be/ac-dc-adapter/7207/1307581/universele-ac-dc-adapter-12-v.html?gclid=EAIaIQobChMIidGts5nv4gIVCL7tCh2zgQjwEAQYAiABEgJ4vfD_BwE" TargetMode="External"/><Relationship Id="rId31" Type="http://schemas.openxmlformats.org/officeDocument/2006/relationships/vmlDrawing" Target="../drawings/vmlDrawing1.vml"/><Relationship Id="rId4" Type="http://schemas.openxmlformats.org/officeDocument/2006/relationships/hyperlink" Target="https://www.sossolutions.nl/154-continuous-rotation-servo?gclid=EAIaIQobChMImdLm_pjv4gIVAZ3tCh3qPw3YEAQYAyABEgIUu_D_BwE" TargetMode="External"/><Relationship Id="rId9" Type="http://schemas.openxmlformats.org/officeDocument/2006/relationships/hyperlink" Target="https://www.banggood.com/nl/3_3V-5V-TTL-Bi-directional-Logic-Level-Converter-For-Arduino-p-949438.html?rmmds=detail-left-hotproducts__5&amp;cur_warehouse=CN" TargetMode="External"/><Relationship Id="rId14" Type="http://schemas.openxmlformats.org/officeDocument/2006/relationships/hyperlink" Target="https://www.bitsandparts.eu/Breadboards/Breadboard-830-pins-MB102-universeel-experimenteer-board-wit/p121069" TargetMode="External"/><Relationship Id="rId22" Type="http://schemas.openxmlformats.org/officeDocument/2006/relationships/hyperlink" Target="https://www.antratek.be/hc-sr04-ultrasonic-sonar-distance-sensor?gclid=EAIaIQobChMIi4-VpZzv4gIVwuJ3Ch0PRAJYEAkYCCABEgKMxPD_BwE" TargetMode="External"/><Relationship Id="rId27" Type="http://schemas.openxmlformats.org/officeDocument/2006/relationships/hyperlink" Target="https://www.kiwi-electronics.nl/MCP3008-8-kanaals-10-Bit-ADC-met-SPI-Interface" TargetMode="External"/><Relationship Id="rId3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8"/>
  <sheetViews>
    <sheetView showGridLines="0" tabSelected="1" topLeftCell="A21" zoomScaleNormal="100" workbookViewId="0">
      <selection activeCell="F34" sqref="F34"/>
    </sheetView>
  </sheetViews>
  <sheetFormatPr baseColWidth="10" defaultColWidth="15.1640625" defaultRowHeight="15" customHeight="1"/>
  <cols>
    <col min="1" max="1" width="8" customWidth="1"/>
    <col min="2" max="2" width="26.83203125" customWidth="1"/>
    <col min="3" max="3" width="19.33203125" customWidth="1"/>
    <col min="4" max="4" width="8.6640625" customWidth="1"/>
    <col min="5" max="5" width="8.1640625" customWidth="1"/>
    <col min="6" max="6" width="34.33203125" customWidth="1"/>
    <col min="7" max="7" width="24.6640625" customWidth="1"/>
    <col min="8" max="8" width="6.33203125" customWidth="1"/>
    <col min="9" max="10" width="8.6640625" customWidth="1"/>
    <col min="11" max="11" width="8.33203125" customWidth="1"/>
    <col min="12" max="12" width="22.6640625" customWidth="1"/>
    <col min="13" max="13" width="10.1640625" customWidth="1"/>
    <col min="14" max="14" width="14.33203125" customWidth="1"/>
    <col min="15" max="26" width="8.8320312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37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38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39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41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10">
        <f>BillOfMaterials!$E$33</f>
        <v>20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23">
        <f>BillOfMaterials!$J$33</f>
        <v>248.98999999999995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1"/>
      <c r="C10" s="12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1"/>
      <c r="C11" s="12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1"/>
      <c r="C12" s="12"/>
      <c r="D12" s="2"/>
      <c r="E12" s="9"/>
      <c r="F12" s="9"/>
      <c r="G12" s="13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4" t="s">
        <v>8</v>
      </c>
      <c r="B14" s="14" t="s">
        <v>9</v>
      </c>
      <c r="C14" s="14" t="s">
        <v>10</v>
      </c>
      <c r="D14" s="15" t="s">
        <v>11</v>
      </c>
      <c r="E14" s="16" t="s">
        <v>12</v>
      </c>
      <c r="F14" s="16" t="s">
        <v>13</v>
      </c>
      <c r="G14" s="16" t="s">
        <v>14</v>
      </c>
      <c r="H14" s="16" t="s">
        <v>15</v>
      </c>
      <c r="I14" s="16" t="s">
        <v>16</v>
      </c>
      <c r="J14" s="16" t="s">
        <v>17</v>
      </c>
      <c r="K14" s="17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25">
        <v>1</v>
      </c>
      <c r="B15" s="39" t="s">
        <v>40</v>
      </c>
      <c r="C15" s="39" t="s">
        <v>20</v>
      </c>
      <c r="D15" s="24"/>
      <c r="E15" s="25">
        <v>1</v>
      </c>
      <c r="F15" s="43" t="s">
        <v>26</v>
      </c>
      <c r="G15" s="43" t="s">
        <v>28</v>
      </c>
      <c r="H15" s="25">
        <v>1</v>
      </c>
      <c r="I15" s="26">
        <v>54.49</v>
      </c>
      <c r="J15" s="27">
        <f>BillOfMaterials!$E15*BillOfMaterials!$I15</f>
        <v>54.49</v>
      </c>
      <c r="K15" s="2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9">
        <v>2</v>
      </c>
      <c r="B16" s="40" t="s">
        <v>49</v>
      </c>
      <c r="C16" s="40" t="s">
        <v>50</v>
      </c>
      <c r="D16" s="30"/>
      <c r="E16" s="29">
        <v>1</v>
      </c>
      <c r="F16" s="44" t="s">
        <v>29</v>
      </c>
      <c r="G16" s="44" t="s">
        <v>29</v>
      </c>
      <c r="H16" s="29">
        <v>1</v>
      </c>
      <c r="I16" s="31">
        <v>0.48</v>
      </c>
      <c r="J16" s="27">
        <f>BillOfMaterials!$E16*BillOfMaterials!$I16</f>
        <v>0.48</v>
      </c>
      <c r="K16" s="2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69" customHeight="1">
      <c r="A17" s="25">
        <v>3</v>
      </c>
      <c r="B17" s="39" t="s">
        <v>51</v>
      </c>
      <c r="C17" s="39" t="s">
        <v>71</v>
      </c>
      <c r="D17" s="24"/>
      <c r="E17" s="25">
        <v>1</v>
      </c>
      <c r="F17" s="43" t="s">
        <v>35</v>
      </c>
      <c r="G17" s="43" t="s">
        <v>30</v>
      </c>
      <c r="H17" s="25">
        <v>1</v>
      </c>
      <c r="I17" s="32">
        <v>13.5</v>
      </c>
      <c r="J17" s="27">
        <f>BillOfMaterials!$E17*BillOfMaterials!$I17</f>
        <v>13.5</v>
      </c>
      <c r="K17" s="2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9">
        <v>4</v>
      </c>
      <c r="B18" s="40" t="s">
        <v>52</v>
      </c>
      <c r="C18" s="40" t="s">
        <v>72</v>
      </c>
      <c r="D18" s="30"/>
      <c r="E18" s="29">
        <v>4</v>
      </c>
      <c r="F18" s="44" t="s">
        <v>42</v>
      </c>
      <c r="G18" s="44" t="s">
        <v>35</v>
      </c>
      <c r="H18" s="29">
        <v>1</v>
      </c>
      <c r="I18" s="31">
        <v>13.9</v>
      </c>
      <c r="J18" s="27">
        <f>BillOfMaterials!$E18*BillOfMaterials!$I18</f>
        <v>55.6</v>
      </c>
      <c r="K18" s="2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25">
        <v>5</v>
      </c>
      <c r="B19" s="39" t="s">
        <v>53</v>
      </c>
      <c r="C19" s="39" t="s">
        <v>60</v>
      </c>
      <c r="D19" s="24"/>
      <c r="E19" s="25">
        <v>1</v>
      </c>
      <c r="F19" s="45" t="s">
        <v>21</v>
      </c>
      <c r="G19" s="43" t="s">
        <v>32</v>
      </c>
      <c r="H19" s="25">
        <v>1</v>
      </c>
      <c r="I19" s="32">
        <v>5.78</v>
      </c>
      <c r="J19" s="27">
        <f>BillOfMaterials!$E19*BillOfMaterials!$I19</f>
        <v>5.78</v>
      </c>
      <c r="K19" s="2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74" customHeight="1">
      <c r="A20" s="29">
        <v>6</v>
      </c>
      <c r="B20" s="40" t="s">
        <v>54</v>
      </c>
      <c r="C20" s="40" t="s">
        <v>61</v>
      </c>
      <c r="D20" s="30"/>
      <c r="E20" s="29">
        <v>1</v>
      </c>
      <c r="F20" s="48" t="s">
        <v>26</v>
      </c>
      <c r="G20" s="44" t="s">
        <v>33</v>
      </c>
      <c r="H20" s="29">
        <v>1</v>
      </c>
      <c r="I20" s="31">
        <v>1.51</v>
      </c>
      <c r="J20" s="27">
        <f>BillOfMaterials!$E20*BillOfMaterials!$I20</f>
        <v>1.51</v>
      </c>
      <c r="K20" s="2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25">
        <v>7</v>
      </c>
      <c r="B21" s="39" t="s">
        <v>22</v>
      </c>
      <c r="C21" s="39" t="s">
        <v>62</v>
      </c>
      <c r="D21" s="24"/>
      <c r="E21" s="25">
        <v>1</v>
      </c>
      <c r="F21" s="43" t="s">
        <v>35</v>
      </c>
      <c r="G21" s="43" t="s">
        <v>34</v>
      </c>
      <c r="H21" s="25">
        <v>1</v>
      </c>
      <c r="I21" s="32">
        <v>21.5</v>
      </c>
      <c r="J21" s="27">
        <f>BillOfMaterials!$E21*BillOfMaterials!$I21</f>
        <v>21.5</v>
      </c>
      <c r="K21" s="2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61" customHeight="1">
      <c r="A22" s="29">
        <v>8</v>
      </c>
      <c r="B22" s="40" t="s">
        <v>55</v>
      </c>
      <c r="C22" s="40" t="s">
        <v>63</v>
      </c>
      <c r="D22" s="30"/>
      <c r="E22" s="29">
        <v>1</v>
      </c>
      <c r="F22" s="44" t="s">
        <v>35</v>
      </c>
      <c r="G22" s="44" t="s">
        <v>42</v>
      </c>
      <c r="H22" s="29">
        <v>1</v>
      </c>
      <c r="I22" s="37">
        <v>29.95</v>
      </c>
      <c r="J22" s="27">
        <f>BillOfMaterials!$E22*BillOfMaterials!$I22</f>
        <v>29.95</v>
      </c>
      <c r="K22" s="2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25">
        <v>9</v>
      </c>
      <c r="B23" s="41" t="s">
        <v>56</v>
      </c>
      <c r="C23" s="41" t="s">
        <v>61</v>
      </c>
      <c r="D23" s="33"/>
      <c r="E23" s="34">
        <v>1</v>
      </c>
      <c r="F23" s="46" t="s">
        <v>43</v>
      </c>
      <c r="G23" s="46" t="s">
        <v>44</v>
      </c>
      <c r="H23" s="34">
        <v>1</v>
      </c>
      <c r="I23" s="32">
        <v>8.99</v>
      </c>
      <c r="J23" s="27">
        <f>BillOfMaterials!$E23*BillOfMaterials!$I23</f>
        <v>8.99</v>
      </c>
      <c r="K23" s="2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s="54" customFormat="1" ht="49.5" customHeight="1">
      <c r="A24" s="36">
        <v>10</v>
      </c>
      <c r="B24" s="49" t="s">
        <v>57</v>
      </c>
      <c r="C24" s="49" t="s">
        <v>66</v>
      </c>
      <c r="D24" s="50"/>
      <c r="E24" s="51">
        <v>1</v>
      </c>
      <c r="F24" s="48" t="s">
        <v>26</v>
      </c>
      <c r="G24" s="52" t="s">
        <v>47</v>
      </c>
      <c r="H24" s="51">
        <v>1</v>
      </c>
      <c r="I24" s="37">
        <v>8.99</v>
      </c>
      <c r="J24" s="27">
        <f>I24*E24</f>
        <v>8.99</v>
      </c>
      <c r="K24" s="28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ht="49.5" customHeight="1">
      <c r="A25" s="25">
        <v>11</v>
      </c>
      <c r="B25" s="41" t="s">
        <v>36</v>
      </c>
      <c r="C25" s="41" t="s">
        <v>64</v>
      </c>
      <c r="D25" s="33"/>
      <c r="E25" s="34">
        <v>1</v>
      </c>
      <c r="F25" s="46" t="s">
        <v>35</v>
      </c>
      <c r="G25" s="46" t="s">
        <v>31</v>
      </c>
      <c r="H25" s="34"/>
      <c r="I25" s="32">
        <v>7</v>
      </c>
      <c r="J25" s="27">
        <f>BillOfMaterials!$E25*BillOfMaterials!$I25</f>
        <v>7</v>
      </c>
      <c r="K25" s="2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29">
        <v>12</v>
      </c>
      <c r="B26" s="42" t="s">
        <v>24</v>
      </c>
      <c r="C26" s="42" t="s">
        <v>65</v>
      </c>
      <c r="D26" s="35"/>
      <c r="E26" s="36">
        <v>1</v>
      </c>
      <c r="F26" s="47" t="s">
        <v>21</v>
      </c>
      <c r="G26" s="48" t="s">
        <v>29</v>
      </c>
      <c r="H26" s="36">
        <v>1</v>
      </c>
      <c r="I26" s="37">
        <v>0.7</v>
      </c>
      <c r="J26" s="27">
        <f>BillOfMaterials!$E26*BillOfMaterials!$I26</f>
        <v>0.7</v>
      </c>
      <c r="K26" s="2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25">
        <v>13</v>
      </c>
      <c r="B27" s="41" t="s">
        <v>23</v>
      </c>
      <c r="C27" s="41" t="s">
        <v>67</v>
      </c>
      <c r="D27" s="33"/>
      <c r="E27" s="34">
        <v>1</v>
      </c>
      <c r="F27" s="43" t="s">
        <v>26</v>
      </c>
      <c r="G27" s="46" t="s">
        <v>28</v>
      </c>
      <c r="H27" s="34">
        <v>1</v>
      </c>
      <c r="I27" s="38">
        <v>3.5</v>
      </c>
      <c r="J27" s="27">
        <f>BillOfMaterials!$E27*BillOfMaterials!$I27</f>
        <v>3.5</v>
      </c>
      <c r="K27" s="2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29">
        <v>14</v>
      </c>
      <c r="B28" s="42" t="s">
        <v>58</v>
      </c>
      <c r="C28" s="42" t="s">
        <v>73</v>
      </c>
      <c r="D28" s="35"/>
      <c r="E28" s="36">
        <v>1</v>
      </c>
      <c r="F28" s="47" t="s">
        <v>21</v>
      </c>
      <c r="G28" s="48" t="s">
        <v>29</v>
      </c>
      <c r="H28" s="36">
        <v>1</v>
      </c>
      <c r="I28" s="37">
        <v>2.1</v>
      </c>
      <c r="J28" s="27">
        <f>BillOfMaterials!$E28*BillOfMaterials!$I28</f>
        <v>2.1</v>
      </c>
      <c r="K28" s="2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25">
        <v>15</v>
      </c>
      <c r="B29" s="39" t="s">
        <v>59</v>
      </c>
      <c r="C29" s="39" t="s">
        <v>74</v>
      </c>
      <c r="D29" s="24"/>
      <c r="E29" s="25">
        <v>1</v>
      </c>
      <c r="F29" s="43" t="s">
        <v>26</v>
      </c>
      <c r="G29" s="43" t="s">
        <v>48</v>
      </c>
      <c r="H29" s="25">
        <v>1</v>
      </c>
      <c r="I29" s="38">
        <v>3.95</v>
      </c>
      <c r="J29" s="27">
        <f>I29*E29</f>
        <v>3.95</v>
      </c>
      <c r="K29" s="2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51">
        <v>16</v>
      </c>
      <c r="B30" s="49" t="s">
        <v>27</v>
      </c>
      <c r="C30" s="49" t="s">
        <v>68</v>
      </c>
      <c r="D30" s="50"/>
      <c r="E30" s="51">
        <v>1</v>
      </c>
      <c r="F30" s="55" t="s">
        <v>21</v>
      </c>
      <c r="G30" s="52" t="s">
        <v>31</v>
      </c>
      <c r="H30" s="51">
        <v>1</v>
      </c>
      <c r="I30" s="56">
        <v>5.95</v>
      </c>
      <c r="J30" s="27">
        <f>BillOfMaterials!$E30*BillOfMaterials!$I30</f>
        <v>5.95</v>
      </c>
      <c r="K30" s="2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49.5" customHeight="1">
      <c r="A31" s="25">
        <v>17</v>
      </c>
      <c r="B31" s="39" t="s">
        <v>70</v>
      </c>
      <c r="C31" s="39" t="s">
        <v>75</v>
      </c>
      <c r="D31" s="24"/>
      <c r="E31" s="25">
        <v>1</v>
      </c>
      <c r="F31" s="45" t="s">
        <v>76</v>
      </c>
      <c r="G31" s="45"/>
      <c r="H31" s="25">
        <v>1</v>
      </c>
      <c r="I31" s="32">
        <v>25</v>
      </c>
      <c r="J31" s="27">
        <f>BillOfMaterials!$E31*BillOfMaterials!$I31</f>
        <v>25</v>
      </c>
      <c r="K31" s="2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49.5" customHeight="1">
      <c r="A32" s="36">
        <v>17</v>
      </c>
      <c r="B32" s="42" t="s">
        <v>25</v>
      </c>
      <c r="C32" s="42" t="s">
        <v>69</v>
      </c>
      <c r="D32" s="35"/>
      <c r="E32" s="36">
        <v>1</v>
      </c>
      <c r="F32" s="47" t="s">
        <v>45</v>
      </c>
      <c r="G32" s="47" t="s">
        <v>46</v>
      </c>
      <c r="H32" s="36">
        <v>1</v>
      </c>
      <c r="I32" s="37">
        <v>22.5</v>
      </c>
      <c r="J32" s="27">
        <f>BillOfMaterials!$E32*BillOfMaterials!$I32</f>
        <v>22.5</v>
      </c>
      <c r="K32" s="2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49.5" customHeight="1">
      <c r="A33" s="18"/>
      <c r="B33" s="18" t="s">
        <v>19</v>
      </c>
      <c r="C33" s="18"/>
      <c r="D33" s="18"/>
      <c r="E33" s="19">
        <f>SUBTOTAL(109,BillOfMaterials!$E$15:$E$31)</f>
        <v>20</v>
      </c>
      <c r="F33" s="19"/>
      <c r="G33" s="19"/>
      <c r="H33" s="19"/>
      <c r="I33" s="20"/>
      <c r="J33" s="22">
        <f>SUBTOTAL(109,BillOfMaterials!$J$15:$J$31)</f>
        <v>248.98999999999995</v>
      </c>
      <c r="K33" s="2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1"/>
      <c r="B34" s="2"/>
      <c r="C34" s="2"/>
      <c r="D34" s="2"/>
      <c r="E34" s="2"/>
      <c r="F34" s="2"/>
      <c r="G34" s="2"/>
      <c r="H34" s="1"/>
      <c r="I34" s="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2"/>
      <c r="F35" s="2"/>
      <c r="G35" s="2"/>
      <c r="H35" s="1"/>
      <c r="I35" s="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2"/>
      <c r="F36" s="2"/>
      <c r="G36" s="2"/>
      <c r="H36" s="1"/>
      <c r="I36" s="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1"/>
      <c r="F991" s="1"/>
      <c r="G991" s="1"/>
      <c r="H991" s="1"/>
      <c r="I991" s="1"/>
      <c r="J991" s="2"/>
      <c r="K991" s="2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1"/>
      <c r="F992" s="1"/>
      <c r="G992" s="1"/>
      <c r="H992" s="1"/>
      <c r="I992" s="1"/>
      <c r="J992" s="2"/>
      <c r="K992" s="2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1"/>
      <c r="F993" s="1"/>
      <c r="G993" s="1"/>
      <c r="H993" s="1"/>
      <c r="I993" s="1"/>
      <c r="J993" s="2"/>
      <c r="K993" s="2"/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1"/>
      <c r="F994" s="1"/>
      <c r="G994" s="1"/>
      <c r="H994" s="1"/>
      <c r="I994" s="1"/>
      <c r="J994" s="2"/>
      <c r="K994" s="2"/>
      <c r="L994" s="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1"/>
      <c r="F995" s="1"/>
      <c r="G995" s="1"/>
      <c r="H995" s="1"/>
      <c r="I995" s="1"/>
      <c r="J995" s="2"/>
      <c r="K995" s="2"/>
      <c r="L995" s="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1"/>
      <c r="B996" s="2"/>
      <c r="C996" s="2"/>
      <c r="D996" s="2"/>
      <c r="E996" s="1"/>
      <c r="F996" s="1"/>
      <c r="G996" s="1"/>
      <c r="H996" s="1"/>
      <c r="I996" s="1"/>
      <c r="J996" s="2"/>
      <c r="K996" s="2"/>
      <c r="L996" s="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1"/>
      <c r="B997" s="2"/>
      <c r="C997" s="2"/>
      <c r="D997" s="2"/>
      <c r="E997" s="1"/>
      <c r="F997" s="1"/>
      <c r="G997" s="1"/>
      <c r="H997" s="1"/>
      <c r="I997" s="1"/>
      <c r="J997" s="2"/>
      <c r="K997" s="2"/>
      <c r="L997" s="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L998" s="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hyperlinks>
    <hyperlink ref="G15" r:id="rId1" xr:uid="{F979ABC7-E6F4-46F3-9FBA-17D38AD9D647}"/>
    <hyperlink ref="F17" r:id="rId2" xr:uid="{18B0E528-6A7B-3F4A-9732-7BBDCB20FB25}"/>
    <hyperlink ref="G17" r:id="rId3" xr:uid="{5BDDF43D-61F1-8E4F-92AC-804DDBF02FA2}"/>
    <hyperlink ref="G18" r:id="rId4" xr:uid="{B1065D94-942D-A446-8256-460D2ADEABE1}"/>
    <hyperlink ref="F18" r:id="rId5" xr:uid="{18FD001A-C1DB-4C46-8581-7155D4DBE1BA}"/>
    <hyperlink ref="F16" r:id="rId6" xr:uid="{0EBF752F-5DC8-F948-A07E-EC2D566A2714}"/>
    <hyperlink ref="G16" r:id="rId7" xr:uid="{D2BC4DBE-DF44-F846-B1C9-B3B42D527E31}"/>
    <hyperlink ref="G19" r:id="rId8" xr:uid="{CF3C77CC-ECA7-2745-9DF6-F4C0CFAFC07F}"/>
    <hyperlink ref="G20" r:id="rId9" xr:uid="{28ED686C-3A88-704B-B868-0BEEB9D2DB55}"/>
    <hyperlink ref="F21" r:id="rId10" xr:uid="{6EFE2E81-CF90-814A-BD2D-DFEFF919DAFA}"/>
    <hyperlink ref="G21" r:id="rId11" xr:uid="{B9DA65F2-14BD-804C-BBFB-FECF20B74C74}"/>
    <hyperlink ref="G26" r:id="rId12" xr:uid="{9F787B3A-5762-8E4B-A400-A77EDCC91241}"/>
    <hyperlink ref="G28" r:id="rId13" xr:uid="{6DB4235A-12AB-0247-A1BD-CE51189830A4}"/>
    <hyperlink ref="G30" r:id="rId14" xr:uid="{22E8A396-C725-C849-B5AD-928039A8DCA1}"/>
    <hyperlink ref="F22" r:id="rId15" xr:uid="{A66E8962-C693-9843-93D1-CD134D0D9920}"/>
    <hyperlink ref="G22" r:id="rId16" xr:uid="{603B5ACD-8277-0D4A-9085-F75DF9C63A6B}"/>
    <hyperlink ref="F25" r:id="rId17" xr:uid="{D3725DEA-60C1-ED4F-B905-73B5D381B0F5}"/>
    <hyperlink ref="G25" r:id="rId18" xr:uid="{CAD0B046-5D66-C841-902B-B4D59E31C379}"/>
    <hyperlink ref="F23" r:id="rId19" xr:uid="{087744C5-5C4E-324B-B499-20A0317927FB}"/>
    <hyperlink ref="G23" r:id="rId20" xr:uid="{A293AED0-0AA2-144E-B9DB-8A82FDEA7B7D}"/>
    <hyperlink ref="G24" r:id="rId21" xr:uid="{97DF7630-1C97-AC46-8EE5-E704AC52BCC4}"/>
    <hyperlink ref="G29" r:id="rId22" xr:uid="{DFBD41A8-D9EB-5946-9038-02AC54871A4E}"/>
    <hyperlink ref="F15" r:id="rId23" xr:uid="{C657F3D3-15B4-C848-A3BC-600C25784B9C}"/>
    <hyperlink ref="F20" r:id="rId24" xr:uid="{DC79E993-348B-BE43-A72E-D66911BF57E4}"/>
    <hyperlink ref="F24" r:id="rId25" xr:uid="{54EDFBDB-AF71-E64C-A6A5-8BB4C1D0932D}"/>
    <hyperlink ref="F29" r:id="rId26" xr:uid="{DBC497C2-4B69-E741-B49C-5DC4DE7927FC}"/>
    <hyperlink ref="G27" r:id="rId27" xr:uid="{90342A33-B792-764D-B57A-5A684EB3595C}"/>
    <hyperlink ref="F27" r:id="rId28" xr:uid="{548CCB51-E280-F743-AAB3-803490EFF676}"/>
  </hyperlinks>
  <pageMargins left="0.7" right="0.7" top="0.75" bottom="0.75" header="0.3" footer="0.3"/>
  <pageSetup paperSize="9" orientation="portrait" verticalDpi="300" r:id="rId29"/>
  <drawing r:id="rId30"/>
  <legacyDrawing r:id="rId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BillOfMaterials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 Vandekerkhove</dc:creator>
  <cp:lastModifiedBy>Microsoft Office User</cp:lastModifiedBy>
  <cp:lastPrinted>2019-06-17T18:19:33Z</cp:lastPrinted>
  <dcterms:created xsi:type="dcterms:W3CDTF">2018-03-11T12:01:50Z</dcterms:created>
  <dcterms:modified xsi:type="dcterms:W3CDTF">2019-06-17T18:20:40Z</dcterms:modified>
</cp:coreProperties>
</file>