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<sst xmlns="http://schemas.openxmlformats.org/spreadsheetml/2006/main" count="24" uniqueCount="19">
  <si>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B</t>
  </si>
  <si>
    <t>B'</t>
  </si>
  <si>
    <t>C</t>
  </si>
  <si>
    <t>A</t>
  </si>
  <si>
    <t>A B C</t>
  </si>
  <si>
    <t>A B' C</t>
  </si>
  <si>
    <t>D</t>
  </si>
  <si>
    <t>E</t>
  </si>
  <si>
    <t>F</t>
  </si>
  <si>
    <t>Blue LED alarm clock PWM function</t>
  </si>
  <si>
    <t>Desired value at f(0)</t>
  </si>
  <si>
    <t>Desired value at f(x1)</t>
  </si>
  <si>
    <t>Desired valued at f(x2)</t>
  </si>
  <si>
    <t>x1</t>
  </si>
  <si>
    <t>x2</t>
  </si>
  <si>
    <t>exponential that fits f(x1)</t>
  </si>
  <si>
    <t>exponential that fits f(x2)</t>
  </si>
  <si>
    <t>f(x)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</si>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</sst>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Sheet1!$D$17:$D$65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Sheet1!$E$17:$E$65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Sheet1!$F$17:$F$65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Sheet1!$G$17:$G$65</c:f>
              <c:numCache/>
            </c:numRef>
          </c:val>
          <c:smooth val="0"/>
        </c:ser>
        <c:axId val="61002738"/>
        <c:axId val="12153731"/>
      </c:line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3731"/>
        <c:crosses val="autoZero"/>
        <c:auto val="1"/>
        <c:lblOffset val="100"/>
        <c:noMultiLvlLbl val="0"/>
      </c:catAx>
      <c:valAx>
        <c:axId val="12153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16</xdr:row>
      <xdr:rowOff>0</xdr:rowOff>
    </xdr:from>
    <xdr:to>
      <xdr:col>17</xdr:col>
      <xdr:colOff>114300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315075" y="2590800"/>
        <a:ext cx="5486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B5" sqref="B5"/>
    </sheetView>
  </sheetViews>
  <sheetFormatPr defaultColWidth="9.140625" defaultRowHeight="12.75"/>
  <cols>
    <col min="1" max="1" width="21.8515625" style="0" customWidth="1"/>
    <col min="7" max="7" width="16.28125" style="0" customWidth="1"/>
  </cols>
  <sheetData>
    <row r="1" ht="12.75">
      <c r="A1" t="s">
        <v>9</v>
      </c>
    </row>
    <row r="3" spans="1:2" ht="12.75">
      <c r="A3" t="s">
        <v>10</v>
      </c>
      <c r="B3">
        <f>65534/65535</f>
        <v>0.9999847409781033</v>
      </c>
    </row>
    <row r="4" spans="1:9" ht="12.75">
      <c r="A4" t="s">
        <v>11</v>
      </c>
      <c r="B4">
        <f>(65535-100)/65535</f>
        <v>0.9984740978103304</v>
      </c>
      <c r="C4" t="s">
        <v>13</v>
      </c>
      <c r="D4">
        <v>13</v>
      </c>
      <c r="G4" t="s">
        <v>15</v>
      </c>
      <c r="I4" t="s">
        <v>16</v>
      </c>
    </row>
    <row r="5" spans="1:9" ht="12.75">
      <c r="A5" t="s">
        <v>12</v>
      </c>
      <c r="B5">
        <v>0.05</v>
      </c>
      <c r="C5" t="s">
        <v>14</v>
      </c>
      <c r="D5">
        <v>43</v>
      </c>
      <c r="G5" t="s">
        <v>4</v>
      </c>
      <c r="I5" t="s">
        <v>5</v>
      </c>
    </row>
    <row r="6" spans="7:10" ht="12.75">
      <c r="G6" t="s">
        <v>17</v>
      </c>
      <c r="H6" t="s">
        <v>18</v>
      </c>
      <c r="I6" t="s">
        <v>17</v>
      </c>
      <c r="J6" t="s">
        <v>18</v>
      </c>
    </row>
    <row r="7" spans="7:10" ht="12.75">
      <c r="G7">
        <f>65535*(1-$B$8*EXP($B$10*H7+$B$13))</f>
        <v>65534</v>
      </c>
      <c r="H7">
        <v>0</v>
      </c>
      <c r="I7">
        <f aca="true" t="shared" si="0" ref="I7:I14">65535*(1-$B$8*EXP($B$11*J7+$B$13))</f>
        <v>65534</v>
      </c>
      <c r="J7">
        <v>0</v>
      </c>
    </row>
    <row r="8" spans="1:10" ht="12.75">
      <c r="A8" t="s">
        <v>3</v>
      </c>
      <c r="B8">
        <v>1</v>
      </c>
      <c r="G8">
        <f aca="true" t="shared" si="1" ref="G8:G14">65535*(1-$B$8*EXP($B$10*H8+$B$13))</f>
        <v>65533.5748973297</v>
      </c>
      <c r="H8">
        <v>1</v>
      </c>
      <c r="I8">
        <f t="shared" si="0"/>
        <v>65533.70731427974</v>
      </c>
      <c r="J8">
        <v>1</v>
      </c>
    </row>
    <row r="9" spans="7:10" ht="12.75">
      <c r="G9">
        <f t="shared" si="1"/>
        <v>65532.969082379095</v>
      </c>
      <c r="H9">
        <v>2</v>
      </c>
      <c r="I9">
        <f t="shared" si="0"/>
        <v>65533.32896362862</v>
      </c>
      <c r="J9">
        <v>2</v>
      </c>
    </row>
    <row r="10" spans="1:10" ht="12.75">
      <c r="A10" t="s">
        <v>0</v>
      </c>
      <c r="B10">
        <f>(LN(1-B4)-LN(1-B3))/D4</f>
        <v>0.35424386046062245</v>
      </c>
      <c r="G10">
        <f t="shared" si="1"/>
        <v>65532.10573387529</v>
      </c>
      <c r="H10">
        <v>3</v>
      </c>
      <c r="I10">
        <f t="shared" si="0"/>
        <v>65532.839875144666</v>
      </c>
      <c r="J10">
        <v>3</v>
      </c>
    </row>
    <row r="11" spans="1:10" ht="12.75">
      <c r="A11" t="s">
        <v>1</v>
      </c>
      <c r="B11">
        <f>(LN(1-B5)-LN(1-B3))/D5</f>
        <v>0.25672200780618837</v>
      </c>
      <c r="G11">
        <f t="shared" si="1"/>
        <v>65464.82961713296</v>
      </c>
      <c r="H11">
        <v>12</v>
      </c>
      <c r="I11">
        <f t="shared" si="0"/>
        <v>65513.227143187396</v>
      </c>
      <c r="J11">
        <v>12</v>
      </c>
    </row>
    <row r="12" spans="7:10" ht="12.75">
      <c r="G12">
        <f t="shared" si="1"/>
        <v>65331.90823790953</v>
      </c>
      <c r="H12">
        <v>15</v>
      </c>
      <c r="I12">
        <f t="shared" si="0"/>
        <v>65487.96791082758</v>
      </c>
      <c r="J12">
        <v>15</v>
      </c>
    </row>
    <row r="13" spans="1:10" ht="12.75">
      <c r="A13" t="s">
        <v>2</v>
      </c>
      <c r="B13">
        <f>LN((1-B3)/B8)</f>
        <v>-11.09033963005365</v>
      </c>
      <c r="G13">
        <f t="shared" si="1"/>
        <v>64341.22335828557</v>
      </c>
      <c r="H13">
        <v>20</v>
      </c>
      <c r="I13">
        <f t="shared" si="0"/>
        <v>-14945.35074376826</v>
      </c>
      <c r="J13">
        <v>44</v>
      </c>
    </row>
    <row r="14" spans="7:10" ht="12.75">
      <c r="G14">
        <f t="shared" si="1"/>
        <v>-4059091.3829013426</v>
      </c>
      <c r="H14">
        <v>43</v>
      </c>
      <c r="I14">
        <f t="shared" si="0"/>
        <v>-309997.5347756076</v>
      </c>
      <c r="J14">
        <v>50</v>
      </c>
    </row>
    <row r="17" spans="1:7" ht="12.75">
      <c r="A17" t="s">
        <v>3</v>
      </c>
      <c r="B17">
        <v>1</v>
      </c>
      <c r="C17">
        <f>65535-D17</f>
        <v>1.482295991925639</v>
      </c>
      <c r="D17">
        <f>65535*(1-$B$17*EXP(($B$18*E17+$B$20)*$B$21*E17+$B$19))</f>
        <v>65533.517704008074</v>
      </c>
      <c r="E17">
        <v>1</v>
      </c>
      <c r="F17">
        <f>($B$18*E17+$B$20)</f>
        <v>0.3932526015223961</v>
      </c>
      <c r="G17">
        <f>D17/65535</f>
        <v>0.9999773816130019</v>
      </c>
    </row>
    <row r="18" spans="1:7" ht="12.75">
      <c r="A18" t="s">
        <v>0</v>
      </c>
      <c r="B18">
        <f>(B10-B11*B22)/(D4-D5)</f>
        <v>-0.0032507284218144692</v>
      </c>
      <c r="C18">
        <f>65535-D18</f>
        <v>2.1822214598942082</v>
      </c>
      <c r="D18">
        <f aca="true" t="shared" si="2" ref="D18:D65">65535*(1-$B$17*EXP(($B$18*E18+$B$20)*$B$21*E18+$B$19))</f>
        <v>65532.817778540106</v>
      </c>
      <c r="E18">
        <f>E17+1</f>
        <v>2</v>
      </c>
      <c r="F18">
        <f aca="true" t="shared" si="3" ref="F18:F26">($B$18*E18+$B$20)</f>
        <v>0.3900018731005816</v>
      </c>
      <c r="G18">
        <f aca="true" t="shared" si="4" ref="G18:G65">D18/65535</f>
        <v>0.99996670143496</v>
      </c>
    </row>
    <row r="19" spans="1:7" ht="12.75">
      <c r="A19" t="s">
        <v>2</v>
      </c>
      <c r="B19">
        <v>-11.09</v>
      </c>
      <c r="C19">
        <f>65535-D19</f>
        <v>3.1918256720891804</v>
      </c>
      <c r="D19">
        <f t="shared" si="2"/>
        <v>65531.80817432791</v>
      </c>
      <c r="E19">
        <f aca="true" t="shared" si="5" ref="E19:E65">E18+1</f>
        <v>3</v>
      </c>
      <c r="F19">
        <f t="shared" si="3"/>
        <v>0.38675114467876714</v>
      </c>
      <c r="G19">
        <f t="shared" si="4"/>
        <v>0.9999512958621791</v>
      </c>
    </row>
    <row r="20" spans="1:7" ht="12.75">
      <c r="A20" t="s">
        <v>6</v>
      </c>
      <c r="B20">
        <f>B10-B18*D4</f>
        <v>0.39650332994421056</v>
      </c>
      <c r="C20">
        <f>65535-D20</f>
        <v>4.6382692726983805</v>
      </c>
      <c r="D20">
        <f t="shared" si="2"/>
        <v>65530.3617307273</v>
      </c>
      <c r="E20">
        <f t="shared" si="5"/>
        <v>4</v>
      </c>
      <c r="F20">
        <f t="shared" si="3"/>
        <v>0.3835004162569527</v>
      </c>
      <c r="G20">
        <f t="shared" si="4"/>
        <v>0.9999292245476051</v>
      </c>
    </row>
    <row r="21" spans="1:7" ht="12.75">
      <c r="A21" t="s">
        <v>7</v>
      </c>
      <c r="B21">
        <v>1</v>
      </c>
      <c r="C21">
        <f>65535-D21</f>
        <v>6.696520540768688</v>
      </c>
      <c r="D21">
        <f t="shared" si="2"/>
        <v>65528.30347945923</v>
      </c>
      <c r="E21">
        <f t="shared" si="5"/>
        <v>5</v>
      </c>
      <c r="F21">
        <f t="shared" si="3"/>
        <v>0.38024968783513824</v>
      </c>
      <c r="G21">
        <f t="shared" si="4"/>
        <v>0.9998978176464367</v>
      </c>
    </row>
    <row r="22" spans="1:7" ht="12.75">
      <c r="A22" t="s">
        <v>8</v>
      </c>
      <c r="B22">
        <v>1</v>
      </c>
      <c r="C22">
        <f>65535-D22</f>
        <v>9.60547632676753</v>
      </c>
      <c r="D22">
        <f t="shared" si="2"/>
        <v>65525.39452367323</v>
      </c>
      <c r="E22">
        <f t="shared" si="5"/>
        <v>6</v>
      </c>
      <c r="F22">
        <f t="shared" si="3"/>
        <v>0.37699895941332373</v>
      </c>
      <c r="G22">
        <f t="shared" si="4"/>
        <v>0.9998534298264017</v>
      </c>
    </row>
    <row r="23" spans="3:7" ht="12.75">
      <c r="C23">
        <f>65535-D23</f>
        <v>13.688789962812734</v>
      </c>
      <c r="D23">
        <f t="shared" si="2"/>
        <v>65521.31121003719</v>
      </c>
      <c r="E23">
        <f t="shared" si="5"/>
        <v>7</v>
      </c>
      <c r="F23">
        <f t="shared" si="3"/>
        <v>0.3737482309915093</v>
      </c>
      <c r="G23">
        <f t="shared" si="4"/>
        <v>0.9997911224542182</v>
      </c>
    </row>
    <row r="24" spans="3:7" ht="12.75">
      <c r="C24">
        <f>65535-D24</f>
        <v>19.38151255462435</v>
      </c>
      <c r="D24">
        <f t="shared" si="2"/>
        <v>65515.618487445376</v>
      </c>
      <c r="E24">
        <f t="shared" si="5"/>
        <v>8</v>
      </c>
      <c r="F24">
        <f t="shared" si="3"/>
        <v>0.3704975025696948</v>
      </c>
      <c r="G24">
        <f t="shared" si="4"/>
        <v>0.9997042570755379</v>
      </c>
    </row>
    <row r="25" spans="3:7" ht="12.75">
      <c r="C25">
        <f>65535-D25</f>
        <v>27.263821332438965</v>
      </c>
      <c r="D25">
        <f t="shared" si="2"/>
        <v>65507.73617866756</v>
      </c>
      <c r="E25">
        <f t="shared" si="5"/>
        <v>9</v>
      </c>
      <c r="F25">
        <f t="shared" si="3"/>
        <v>0.3672467741478803</v>
      </c>
      <c r="G25">
        <f t="shared" si="4"/>
        <v>0.9995839807533007</v>
      </c>
    </row>
    <row r="26" spans="3:7" ht="12.75">
      <c r="C26">
        <f>65535-D26</f>
        <v>38.103269317682134</v>
      </c>
      <c r="D26">
        <f t="shared" si="2"/>
        <v>65496.89673068232</v>
      </c>
      <c r="E26">
        <f t="shared" si="5"/>
        <v>10</v>
      </c>
      <c r="F26">
        <f t="shared" si="3"/>
        <v>0.36399604572606586</v>
      </c>
      <c r="G26">
        <f t="shared" si="4"/>
        <v>0.9994185813791457</v>
      </c>
    </row>
    <row r="27" spans="1:7" ht="12.75">
      <c r="A27">
        <f>G59</f>
        <v>0.04967729665225595</v>
      </c>
      <c r="C27">
        <f>65535-D27</f>
        <v>52.90713042378047</v>
      </c>
      <c r="D27">
        <f t="shared" si="2"/>
        <v>65482.09286957622</v>
      </c>
      <c r="E27">
        <v>11</v>
      </c>
      <c r="G27">
        <f t="shared" si="4"/>
        <v>0.9991926889383722</v>
      </c>
    </row>
    <row r="28" spans="3:7" ht="12.75">
      <c r="C28">
        <f>65535-D28</f>
        <v>72.98651489678741</v>
      </c>
      <c r="D28">
        <f t="shared" si="2"/>
        <v>65462.01348510321</v>
      </c>
      <c r="E28">
        <f t="shared" si="5"/>
        <v>12</v>
      </c>
      <c r="G28">
        <f t="shared" si="4"/>
        <v>0.9988862971710264</v>
      </c>
    </row>
    <row r="29" spans="3:7" ht="12.75">
      <c r="C29">
        <f>65535-D29</f>
        <v>100.03396877344494</v>
      </c>
      <c r="D29">
        <f t="shared" si="2"/>
        <v>65434.966031226555</v>
      </c>
      <c r="E29">
        <f t="shared" si="5"/>
        <v>13</v>
      </c>
      <c r="G29">
        <f t="shared" si="4"/>
        <v>0.9984735794800725</v>
      </c>
    </row>
    <row r="30" spans="4:7" ht="12.75">
      <c r="D30">
        <f t="shared" si="2"/>
        <v>65398.78377967336</v>
      </c>
      <c r="E30">
        <f t="shared" si="5"/>
        <v>14</v>
      </c>
      <c r="G30">
        <f t="shared" si="4"/>
        <v>0.9979214737113505</v>
      </c>
    </row>
    <row r="31" spans="4:7" ht="12.75">
      <c r="D31">
        <f t="shared" si="2"/>
        <v>65350.71643520882</v>
      </c>
      <c r="E31">
        <f t="shared" si="5"/>
        <v>15</v>
      </c>
      <c r="G31">
        <f t="shared" si="4"/>
        <v>0.9971880130496501</v>
      </c>
    </row>
    <row r="32" spans="4:7" ht="12.75">
      <c r="D32">
        <f t="shared" si="2"/>
        <v>65287.302948434524</v>
      </c>
      <c r="E32">
        <f t="shared" si="5"/>
        <v>16</v>
      </c>
      <c r="G32">
        <f t="shared" si="4"/>
        <v>0.9962203852664152</v>
      </c>
    </row>
    <row r="33" spans="4:7" ht="12.75">
      <c r="D33">
        <f t="shared" si="2"/>
        <v>65204.22588010101</v>
      </c>
      <c r="E33">
        <f t="shared" si="5"/>
        <v>17</v>
      </c>
      <c r="G33">
        <f t="shared" si="4"/>
        <v>0.9949527104616008</v>
      </c>
    </row>
    <row r="34" spans="4:7" ht="12.75">
      <c r="D34">
        <f t="shared" si="2"/>
        <v>65096.14741457633</v>
      </c>
      <c r="E34">
        <f t="shared" si="5"/>
        <v>18</v>
      </c>
      <c r="G34">
        <f t="shared" si="4"/>
        <v>0.9933035387895983</v>
      </c>
    </row>
    <row r="35" spans="4:7" ht="12.75">
      <c r="D35">
        <f t="shared" si="2"/>
        <v>64956.528118995484</v>
      </c>
      <c r="E35">
        <f t="shared" si="5"/>
        <v>19</v>
      </c>
      <c r="G35">
        <f t="shared" si="4"/>
        <v>0.9911730849011289</v>
      </c>
    </row>
    <row r="36" spans="4:7" ht="12.75">
      <c r="D36">
        <f t="shared" si="2"/>
        <v>64777.43081979856</v>
      </c>
      <c r="E36">
        <f t="shared" si="5"/>
        <v>20</v>
      </c>
      <c r="G36">
        <f t="shared" si="4"/>
        <v>0.9884402352910439</v>
      </c>
    </row>
    <row r="37" spans="4:7" ht="12.75">
      <c r="D37">
        <f t="shared" si="2"/>
        <v>64549.313527466205</v>
      </c>
      <c r="E37">
        <f t="shared" si="5"/>
        <v>21</v>
      </c>
      <c r="G37">
        <f t="shared" si="4"/>
        <v>0.9849593885323293</v>
      </c>
    </row>
    <row r="38" spans="4:7" ht="12.75">
      <c r="D38">
        <f t="shared" si="2"/>
        <v>64260.81717229592</v>
      </c>
      <c r="E38">
        <f t="shared" si="5"/>
        <v>22</v>
      </c>
      <c r="G38">
        <f t="shared" si="4"/>
        <v>0.9805572163316689</v>
      </c>
    </row>
    <row r="39" spans="4:7" ht="12.75">
      <c r="D39">
        <f t="shared" si="2"/>
        <v>63898.55598421567</v>
      </c>
      <c r="E39">
        <f t="shared" si="5"/>
        <v>23</v>
      </c>
      <c r="G39">
        <f t="shared" si="4"/>
        <v>0.9750294649304291</v>
      </c>
    </row>
    <row r="40" spans="4:7" ht="12.75">
      <c r="D40">
        <f t="shared" si="2"/>
        <v>63446.920594466355</v>
      </c>
      <c r="E40">
        <f t="shared" si="5"/>
        <v>24</v>
      </c>
      <c r="G40">
        <f t="shared" si="4"/>
        <v>0.9681379506289213</v>
      </c>
    </row>
    <row r="41" spans="4:7" ht="12.75">
      <c r="D41">
        <f t="shared" si="2"/>
        <v>62887.90626066454</v>
      </c>
      <c r="E41">
        <f t="shared" si="5"/>
        <v>25</v>
      </c>
      <c r="G41">
        <f t="shared" si="4"/>
        <v>0.9596079386688722</v>
      </c>
    </row>
    <row r="42" spans="4:7" ht="12.75">
      <c r="D42">
        <f t="shared" si="2"/>
        <v>62200.98088897113</v>
      </c>
      <c r="E42">
        <f t="shared" si="5"/>
        <v>26</v>
      </c>
      <c r="G42">
        <f t="shared" si="4"/>
        <v>0.9491261293808061</v>
      </c>
    </row>
    <row r="43" spans="4:7" ht="12.75">
      <c r="D43">
        <f t="shared" si="2"/>
        <v>61363.0095833904</v>
      </c>
      <c r="E43">
        <f t="shared" si="5"/>
        <v>27</v>
      </c>
      <c r="G43">
        <f t="shared" si="4"/>
        <v>0.9363395068801464</v>
      </c>
    </row>
    <row r="44" spans="4:7" ht="12.75">
      <c r="D44">
        <f t="shared" si="2"/>
        <v>60348.254097449186</v>
      </c>
      <c r="E44">
        <f t="shared" si="5"/>
        <v>28</v>
      </c>
      <c r="G44">
        <f t="shared" si="4"/>
        <v>0.9208553307003767</v>
      </c>
    </row>
    <row r="45" spans="4:7" ht="12.75">
      <c r="D45">
        <f t="shared" si="2"/>
        <v>59128.466578867046</v>
      </c>
      <c r="E45">
        <f t="shared" si="5"/>
        <v>29</v>
      </c>
      <c r="G45">
        <f t="shared" si="4"/>
        <v>0.9022425662450149</v>
      </c>
    </row>
    <row r="46" spans="4:7" ht="12.75">
      <c r="D46">
        <f t="shared" si="2"/>
        <v>57673.09715198024</v>
      </c>
      <c r="E46">
        <f t="shared" si="5"/>
        <v>30</v>
      </c>
      <c r="G46">
        <f t="shared" si="4"/>
        <v>0.8800350522923666</v>
      </c>
    </row>
    <row r="47" spans="4:7" ht="12.75">
      <c r="D47">
        <f t="shared" si="2"/>
        <v>55949.633946837625</v>
      </c>
      <c r="E47">
        <f t="shared" si="5"/>
        <v>31</v>
      </c>
      <c r="G47">
        <f t="shared" si="4"/>
        <v>0.8537366895069447</v>
      </c>
    </row>
    <row r="48" spans="4:7" ht="12.75">
      <c r="D48">
        <f t="shared" si="2"/>
        <v>53924.09195058919</v>
      </c>
      <c r="E48">
        <f t="shared" si="5"/>
        <v>32</v>
      </c>
      <c r="G48">
        <f t="shared" si="4"/>
        <v>0.8228288998335117</v>
      </c>
    </row>
    <row r="49" spans="4:7" ht="12.75">
      <c r="D49">
        <f t="shared" si="2"/>
        <v>51561.663361556224</v>
      </c>
      <c r="E49">
        <f t="shared" si="5"/>
        <v>33</v>
      </c>
      <c r="G49">
        <f t="shared" si="4"/>
        <v>0.786780550264076</v>
      </c>
    </row>
    <row r="50" spans="4:7" ht="12.75">
      <c r="D50">
        <f t="shared" si="2"/>
        <v>48827.53687083797</v>
      </c>
      <c r="E50">
        <f t="shared" si="5"/>
        <v>34</v>
      </c>
      <c r="G50">
        <f t="shared" si="4"/>
        <v>0.7450604542738685</v>
      </c>
    </row>
    <row r="51" spans="4:7" ht="12.75">
      <c r="D51">
        <f t="shared" si="2"/>
        <v>45687.88647114315</v>
      </c>
      <c r="E51">
        <f t="shared" si="5"/>
        <v>35</v>
      </c>
      <c r="G51">
        <f t="shared" si="4"/>
        <v>0.6971524600769535</v>
      </c>
    </row>
    <row r="52" spans="4:7" ht="12.75">
      <c r="D52">
        <f t="shared" si="2"/>
        <v>42111.0220978952</v>
      </c>
      <c r="E52">
        <f t="shared" si="5"/>
        <v>36</v>
      </c>
      <c r="G52">
        <f t="shared" si="4"/>
        <v>0.6425730082840497</v>
      </c>
    </row>
    <row r="53" spans="4:7" ht="12.75">
      <c r="D53">
        <f t="shared" si="2"/>
        <v>38068.68486882094</v>
      </c>
      <c r="E53">
        <f t="shared" si="5"/>
        <v>37</v>
      </c>
      <c r="G53">
        <f t="shared" si="4"/>
        <v>0.5808908959917746</v>
      </c>
    </row>
    <row r="54" spans="4:7" ht="12.75">
      <c r="D54">
        <f t="shared" si="2"/>
        <v>33537.45926384141</v>
      </c>
      <c r="E54">
        <f t="shared" si="5"/>
        <v>38</v>
      </c>
      <c r="G54">
        <f t="shared" si="4"/>
        <v>0.5117488252665203</v>
      </c>
    </row>
    <row r="55" spans="4:7" ht="12.75">
      <c r="D55">
        <f t="shared" si="2"/>
        <v>28500.263767861466</v>
      </c>
      <c r="E55">
        <f t="shared" si="5"/>
        <v>39</v>
      </c>
      <c r="G55">
        <f t="shared" si="4"/>
        <v>0.43488614889542176</v>
      </c>
    </row>
    <row r="56" spans="4:7" ht="12.75">
      <c r="D56">
        <f t="shared" si="2"/>
        <v>22947.87089506481</v>
      </c>
      <c r="E56">
        <f t="shared" si="5"/>
        <v>40</v>
      </c>
      <c r="G56">
        <f t="shared" si="4"/>
        <v>0.35016206447035647</v>
      </c>
    </row>
    <row r="57" spans="4:7" ht="12.75">
      <c r="D57">
        <f t="shared" si="2"/>
        <v>16880.397828897116</v>
      </c>
      <c r="E57">
        <f t="shared" si="5"/>
        <v>41</v>
      </c>
      <c r="G57">
        <f t="shared" si="4"/>
        <v>0.2575783600960878</v>
      </c>
    </row>
    <row r="58" spans="4:7" ht="12.75">
      <c r="D58">
        <f t="shared" si="2"/>
        <v>10308.700908189097</v>
      </c>
      <c r="E58">
        <f t="shared" si="5"/>
        <v>42</v>
      </c>
      <c r="G58">
        <f t="shared" si="4"/>
        <v>0.15730069288455173</v>
      </c>
    </row>
    <row r="59" spans="4:7" ht="12.75">
      <c r="D59">
        <f t="shared" si="2"/>
        <v>3255.601636105594</v>
      </c>
      <c r="E59">
        <f t="shared" si="5"/>
        <v>43</v>
      </c>
      <c r="G59">
        <f t="shared" si="4"/>
        <v>0.04967729665225595</v>
      </c>
    </row>
    <row r="60" spans="4:7" ht="12.75">
      <c r="D60">
        <f t="shared" si="2"/>
        <v>-4243.130495007556</v>
      </c>
      <c r="E60">
        <f t="shared" si="5"/>
        <v>44</v>
      </c>
      <c r="G60">
        <f t="shared" si="4"/>
        <v>-0.06474602113386063</v>
      </c>
    </row>
    <row r="61" spans="4:7" ht="12.75">
      <c r="D61">
        <f t="shared" si="2"/>
        <v>-12138.111674384274</v>
      </c>
      <c r="E61">
        <f t="shared" si="5"/>
        <v>45</v>
      </c>
      <c r="G61">
        <f t="shared" si="4"/>
        <v>-0.18521571182397611</v>
      </c>
    </row>
    <row r="62" spans="4:7" ht="12.75">
      <c r="D62">
        <f t="shared" si="2"/>
        <v>-20366.061640843778</v>
      </c>
      <c r="E62">
        <f t="shared" si="5"/>
        <v>46</v>
      </c>
      <c r="G62">
        <f t="shared" si="4"/>
        <v>-0.31076618052710425</v>
      </c>
    </row>
    <row r="63" spans="4:7" ht="12.75">
      <c r="D63">
        <f t="shared" si="2"/>
        <v>-28849.963420207936</v>
      </c>
      <c r="E63">
        <f t="shared" si="5"/>
        <v>47</v>
      </c>
      <c r="G63">
        <f t="shared" si="4"/>
        <v>-0.4402222235478437</v>
      </c>
    </row>
    <row r="64" spans="4:7" ht="12.75">
      <c r="D64">
        <f t="shared" si="2"/>
        <v>-37499.70822580994</v>
      </c>
      <c r="E64">
        <f t="shared" si="5"/>
        <v>48</v>
      </c>
      <c r="G64">
        <f t="shared" si="4"/>
        <v>-0.5722088689373608</v>
      </c>
    </row>
    <row r="65" spans="4:7" ht="12.75">
      <c r="D65">
        <f t="shared" si="2"/>
        <v>-46213.25046325041</v>
      </c>
      <c r="E65">
        <f t="shared" si="5"/>
        <v>49</v>
      </c>
      <c r="G65">
        <f t="shared" si="4"/>
        <v>-0.7051690007362541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Squid Labs,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Wilhelm</dc:creator>
  <cp:keywords/>
  <dc:description/>
  <cp:lastModifiedBy>Eric J. Wilhelm</cp:lastModifiedBy>
  <dcterms:created xsi:type="dcterms:W3CDTF">2006-01-25T21:26:21Z</dcterms:created>
  <dcterms:modified xsi:type="dcterms:W3CDTF">2006-02-17T23:47:36Z</dcterms:modified>
  <cp:category/>
  <cp:version/>
  <cp:contentType/>
  <cp:contentStatus/>
</cp:coreProperties>
</file>