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Felix Vandemaele\Documents\school\semester2\project1\"/>
    </mc:Choice>
  </mc:AlternateContent>
  <xr:revisionPtr revIDLastSave="0" documentId="13_ncr:1_{4337EC4E-9A96-451B-B120-6BB2DE526232}" xr6:coauthVersionLast="33" xr6:coauthVersionMax="33" xr10:uidLastSave="{00000000-0000-0000-0000-000000000000}"/>
  <bookViews>
    <workbookView xWindow="0" yWindow="0" windowWidth="20490" windowHeight="7530" tabRatio="500" xr2:uid="{00000000-000D-0000-FFFF-FFFF00000000}"/>
  </bookViews>
  <sheets>
    <sheet name="BillOfMaterials" sheetId="1" r:id="rId1"/>
    <sheet name="Revisions" sheetId="2" r:id="rId2"/>
    <sheet name="Example" sheetId="3" r:id="rId3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1" l="1"/>
  <c r="H30" i="1"/>
  <c r="J30" i="1"/>
  <c r="K30" i="1" s="1"/>
  <c r="J29" i="1"/>
  <c r="K29" i="1" s="1"/>
  <c r="H29" i="1"/>
  <c r="H26" i="1"/>
  <c r="H27" i="1"/>
  <c r="H28" i="1"/>
  <c r="J26" i="1"/>
  <c r="K26" i="1" s="1"/>
  <c r="J27" i="1"/>
  <c r="K27" i="1" s="1"/>
  <c r="J28" i="1"/>
  <c r="K28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15" i="1"/>
  <c r="K15" i="1" s="1"/>
  <c r="H16" i="1" l="1"/>
  <c r="H17" i="1"/>
  <c r="H18" i="1"/>
  <c r="H19" i="1"/>
  <c r="H20" i="1"/>
  <c r="H21" i="1"/>
  <c r="H22" i="1"/>
  <c r="H23" i="1"/>
  <c r="H24" i="1"/>
  <c r="H25" i="1"/>
  <c r="M11" i="3" l="1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N31" i="3"/>
  <c r="F31" i="3"/>
  <c r="E7" i="3" s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J22" i="1"/>
  <c r="K22" i="1" s="1"/>
  <c r="J23" i="1"/>
  <c r="K23" i="1" s="1"/>
  <c r="J24" i="1"/>
  <c r="K24" i="1" s="1"/>
  <c r="J25" i="1"/>
  <c r="K25" i="1" s="1"/>
  <c r="C8" i="1"/>
  <c r="M31" i="3" l="1"/>
  <c r="E8" i="3" s="1"/>
  <c r="C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4" authorId="0" shapeId="0" xr:uid="{00000000-0006-0000-0000-000001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0" authorId="0" shapeId="0" xr:uid="{00000000-0006-0000-0200-000001000000}">
      <text>
        <r>
          <rPr>
            <sz val="11"/>
            <color rgb="FF000000"/>
            <rFont val="Arial"/>
            <family val="2"/>
          </rPr>
          <t>clodim7:
gebruk zotero</t>
        </r>
      </text>
    </comment>
    <comment ref="M10" authorId="0" shapeId="0" xr:uid="{00000000-0006-0000-0200-000002000000}">
      <text>
        <r>
          <rPr>
            <sz val="11"/>
            <color rgb="FF000000"/>
            <rFont val="Arial"/>
            <family val="2"/>
          </rPr>
          <t>clodim7:
zet de prijs van duurste alternatief</t>
        </r>
      </text>
    </comment>
    <comment ref="N10" authorId="0" shapeId="0" xr:uid="{00000000-0006-0000-0200-000003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<sst xmlns="http://schemas.openxmlformats.org/spreadsheetml/2006/main" count="242" uniqueCount="131">
  <si>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</si>
  <si>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</si>
  <si>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</si>
  <si>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</si>
  <si>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</si>
  <si>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</si>
  <si>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</si>
  <si>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</si>
  <si>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(picture kan pas toegevoegd worden bij eindoplevering!)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</si>
  <si>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</si>
  <si>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</si>
  <si>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</si>
  <si>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</si>
  <si>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</si>
  <si>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</si>
  <si>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</si>
  <si>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</si>
  <si>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</si>
  <si>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</si>
  <si>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</si>
  <si>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</si>
  <si>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</si>
  <si>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Bij wijzingen aan BOM vul je dit tabblad in</t>
  </si>
  <si>
    <t>Revision Summary</t>
  </si>
  <si>
    <t>Approval Date</t>
  </si>
  <si>
    <t>Bill of Materials for LEGO® Design</t>
  </si>
  <si>
    <t>Voorbeeld enkel als illustratie van hoe je elementen oplijst!</t>
  </si>
  <si>
    <t>Mini X-Wing™</t>
  </si>
  <si>
    <t>[42]</t>
  </si>
  <si>
    <t>Assembly Number :</t>
  </si>
  <si>
    <t>Custom</t>
  </si>
  <si>
    <t>Pieces :</t>
  </si>
  <si>
    <t>Category</t>
  </si>
  <si>
    <t>Elem ID</t>
  </si>
  <si>
    <t>Color</t>
  </si>
  <si>
    <t>Alternative available from</t>
  </si>
  <si>
    <t>Action?</t>
  </si>
  <si>
    <t>Picture</t>
  </si>
  <si>
    <t>max Cost</t>
  </si>
  <si>
    <t>Bricks, Sloping</t>
  </si>
  <si>
    <t>ROOF TILE 1X1X2/3, ABS</t>
  </si>
  <si>
    <t>1 - White</t>
  </si>
  <si>
    <t>nephew</t>
  </si>
  <si>
    <t xml:space="preserve">4500069: Plate 1X2 W. 1 Knob | Brickset: LEGO set guide and database. (n.d.). Retrieved 21 February 2017, from http://brickset.com/parts/4500069
</t>
  </si>
  <si>
    <t>each</t>
  </si>
  <si>
    <t>Plates</t>
  </si>
  <si>
    <t>PLATE 1X1</t>
  </si>
  <si>
    <t>PLATE 1X2</t>
  </si>
  <si>
    <t>194 - Medium Stone Grey</t>
  </si>
  <si>
    <t>PLATE 1X2 W. 1 KNOB</t>
  </si>
  <si>
    <t>PLATE 1X3</t>
  </si>
  <si>
    <t>21 - Bright Red</t>
  </si>
  <si>
    <t>PLATE 2X2</t>
  </si>
  <si>
    <t>Plates, Special</t>
  </si>
  <si>
    <t>PLATE 1X1 ROUND</t>
  </si>
  <si>
    <t>199 - Dark Stone Grey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</si>
  <si>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</si>
  <si>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</si>
  <si>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</si>
  <si>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</si>
  <si>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</si>
  <si>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</si>
  <si>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</si>
  <si>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Bricks, Special</t>
  </si>
  <si>
    <t>PLATE 1X1 W/TOOTH</t>
  </si>
  <si>
    <t>5 - Brick Yellow</t>
  </si>
  <si>
    <t>Technic</t>
  </si>
  <si>
    <t>1/2 BUSH</t>
  </si>
  <si>
    <t>BUSH FOR CROSS AXLE</t>
  </si>
  <si>
    <t>Accessories</t>
  </si>
  <si>
    <t>STICK/AERIAL</t>
  </si>
  <si>
    <t>Powerbank</t>
  </si>
  <si>
    <t>Backpack</t>
  </si>
  <si>
    <t>/</t>
  </si>
  <si>
    <t>2NMCT1</t>
  </si>
  <si>
    <t>Vandemaele</t>
  </si>
  <si>
    <t>Felix</t>
  </si>
  <si>
    <t>PN532 NFC/RFID controller breakout board - v1.6</t>
  </si>
  <si>
    <t>PN532 NFC/RFID</t>
  </si>
  <si>
    <t>https://www.adafruit.com/product/364</t>
  </si>
  <si>
    <t>https://www.sossolutions.nl/364-pn532-nfcrfid-controller-breakout-board</t>
  </si>
  <si>
    <t>x12 neopixel</t>
  </si>
  <si>
    <t>NeoPixel Ring - 12 x 5050 RGBW LEDs w/ Integrated Drivers</t>
  </si>
  <si>
    <t>1</t>
  </si>
  <si>
    <t>https://www.sossolutions.nl/2853-neopixel-ring-12-x-5050-rgbw-leds-w-integrated-drivers</t>
  </si>
  <si>
    <t>https://www.adafruit.com/product/1643</t>
  </si>
  <si>
    <t>GPS Breakout</t>
  </si>
  <si>
    <t>Adafruit Ultimate GPS Breakout - 66 channel w/10 Hz updates - Version 3</t>
  </si>
  <si>
    <t>https://www.sossolutions.nl/746-adafruit-ultimate-gps-breakout-66-channel-w10-hz-updates</t>
  </si>
  <si>
    <t>https://www.adafruit.com/product/746</t>
  </si>
  <si>
    <t>GPS Antenna - External Active Antenna - 3-5V 28dB 5 Meter SMA</t>
  </si>
  <si>
    <t>GPS Antenna</t>
  </si>
  <si>
    <t>https://www.sossolutions.nl/960-gps-antenna-external-active-antenna-3-5v-28db-5-meter-sma</t>
  </si>
  <si>
    <t>https://www.adafruit.com/product/960</t>
  </si>
  <si>
    <t>SMA naar uFL/u.FL/IPX/IPEX RF Adapter Kabel (voor GPS ontvangers)</t>
  </si>
  <si>
    <t>https://www.sossolutions.nl/sma-naar-ufl-u-fl-ipx-ipex-rf-adapter-kabel-voor-gps-ontvangers</t>
  </si>
  <si>
    <t>https://www.adafruit.com/product/851</t>
  </si>
  <si>
    <t>Adapter Kabel voor GPS </t>
  </si>
  <si>
    <t>USB to TTL Serial Cable</t>
  </si>
  <si>
    <t>USB to TTL Serial Cable - Debug / Console Cable for Raspberry Pi</t>
  </si>
  <si>
    <t>https://www.sossolutions.nl/954-usb-to-ttl-serial-cable-debug-console-cable-for-raspberry-pi</t>
  </si>
  <si>
    <t>https://www.adafruit.com/product/954</t>
  </si>
  <si>
    <t>https://www.decathlon.be/nl/p/rugzak-alpinism-22/_/R-p-150236?mc=8360596&amp;c=ZWART</t>
  </si>
  <si>
    <t>RUGZAK ALPINISM 22</t>
  </si>
  <si>
    <t>https://www.bol.com/nl/p/powercore-20000-with-quick-charge-3-0/9200000075456952/</t>
  </si>
  <si>
    <t>Anker PowerCore 20000 with Quick Charge 3.0</t>
  </si>
  <si>
    <t>Raspberry Pi</t>
  </si>
  <si>
    <t>Raspberry Pi Model B+ 512MB RAM</t>
  </si>
  <si>
    <t>https://www.sossolutions.nl/1914-raspberry-pi-model-b-512mb-ram</t>
  </si>
  <si>
    <t>Arduino</t>
  </si>
  <si>
    <t>https://store.arduino.cc/arduino-uno-smd-rev3</t>
  </si>
  <si>
    <t>ARDUINO UNO REV3 SMD</t>
  </si>
  <si>
    <t>https://www.sossolutions.nl/359-13-56mhz-rfidnfc-card</t>
  </si>
  <si>
    <t>RFID cards</t>
  </si>
  <si>
    <t>Mifare RFID cards</t>
  </si>
  <si>
    <t>1M x 0.5M PVC plate</t>
  </si>
  <si>
    <t>1M x 0.5M gray PVC plate</t>
  </si>
  <si>
    <t>https://kunststofplatenshop.be/product/pvc-geschuimd-grijs-3-mm/</t>
  </si>
  <si>
    <t>Glue</t>
  </si>
  <si>
    <t>http://www.pattex.hu/hu1/products/crafting-hobby/hotmelt-sticks.html</t>
  </si>
  <si>
    <t>Pattex hotmelt gluesticks</t>
  </si>
  <si>
    <t>hinges</t>
  </si>
  <si>
    <t>2x square hinges 25mm x 25mm</t>
  </si>
  <si>
    <t>https://www.amazon.co.uk/Solid-Brass-Butt-Hinge-25mm/dp/B00M4BOUEU</t>
  </si>
  <si>
    <t>Magnet lock</t>
  </si>
  <si>
    <t>Magnet lock 4kg</t>
  </si>
  <si>
    <t>https://www.locksonline.com/Magnetic-Catch-Screw-Fixing-4kg-Pull-1078.html</t>
  </si>
  <si>
    <t>Jumper cables</t>
  </si>
  <si>
    <t>Femal to femal jumper cables</t>
  </si>
  <si>
    <t>https://www.hobbyelectronica.nl/product/dupont-femalefemale-breadboard-jumper-kabels-20cm/?gclid=CjwKCAjwsJ3ZBRBJEiwAtuvtlA-27bYTUFZjB_bn9jgc4d0xOEQbVF0O-lSGU_U3jwg-jJOviA1_XxoCHnAQAvD_BwE</t>
  </si>
  <si>
    <t>Back 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</si>
</sst>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&quot;$&quot;* #,##0.00_);_(&quot;$&quot;* \(#,##0.00\);_(&quot;$&quot;* &quot;-&quot;??_);_(@_)"/>
    <numFmt numFmtId="169" formatCode="_([$$-409]* #,##0.00_);_([$$-409]* \(#,##0.00\);_([$$-409]* &quot;-&quot;??_);_(@_)"/>
    <numFmt numFmtId="170" formatCode="[$-409]d\-mmm\-yy"/>
  </numFmts>
  <fonts count="19" x14ac:knownFonts="1">
    <font>
      <sz val="11"/>
      <color rgb="FF000000"/>
      <name val="Arial"/>
    </font>
    <font>
      <sz val="11"/>
      <name val="Ubuntu"/>
      <family val="2"/>
    </font>
    <font>
      <sz val="10"/>
      <name val="Ubuntu"/>
      <family val="2"/>
    </font>
    <font>
      <sz val="16"/>
      <name val="Ubuntu"/>
      <family val="2"/>
    </font>
    <font>
      <u/>
      <sz val="10"/>
      <color rgb="FF0000FF"/>
      <name val="Ubuntu"/>
      <family val="2"/>
    </font>
    <font>
      <sz val="12"/>
      <name val="Ubuntu"/>
      <family val="2"/>
    </font>
    <font>
      <b/>
      <sz val="10"/>
      <name val="Ubuntu"/>
      <family val="2"/>
    </font>
    <font>
      <b/>
      <sz val="10"/>
      <color rgb="FFFFFFFF"/>
      <name val="Ubuntu"/>
      <family val="2"/>
    </font>
    <font>
      <sz val="10"/>
      <color rgb="FF000000"/>
      <name val="Ubuntu"/>
      <family val="2"/>
    </font>
    <font>
      <b/>
      <sz val="10"/>
      <color rgb="FF000000"/>
      <name val="Ubuntu"/>
      <family val="2"/>
    </font>
    <font>
      <sz val="18"/>
      <name val="Ubuntu"/>
      <family val="2"/>
    </font>
    <font>
      <b/>
      <sz val="11"/>
      <color rgb="FFFFFFFF"/>
      <name val="Ubuntu"/>
      <family val="2"/>
    </font>
    <font>
      <sz val="11"/>
      <color rgb="FF000000"/>
      <name val="Ubuntu"/>
      <family val="2"/>
    </font>
    <font>
      <b/>
      <sz val="22"/>
      <color rgb="FF2B4575"/>
      <name val="Ubuntu"/>
      <family val="2"/>
    </font>
    <font>
      <b/>
      <sz val="18"/>
      <color rgb="FF273359"/>
      <name val="Ubuntu"/>
      <family val="2"/>
    </font>
    <font>
      <sz val="10"/>
      <color rgb="FFFFFFFF"/>
      <name val="Ubuntu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0"/>
      <color rgb="FF1111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3DDEE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168" fontId="8" fillId="3" borderId="0" xfId="0" applyNumberFormat="1" applyFont="1" applyFill="1" applyAlignment="1">
      <alignment vertical="top"/>
    </xf>
    <xf numFmtId="169" fontId="8" fillId="4" borderId="0" xfId="0" applyNumberFormat="1" applyFont="1" applyFill="1" applyBorder="1" applyAlignment="1">
      <alignment horizontal="center" vertical="top"/>
    </xf>
    <xf numFmtId="169" fontId="2" fillId="4" borderId="0" xfId="0" applyNumberFormat="1" applyFont="1" applyFill="1" applyBorder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168" fontId="8" fillId="5" borderId="0" xfId="0" applyNumberFormat="1" applyFont="1" applyFill="1" applyAlignment="1">
      <alignment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168" fontId="9" fillId="5" borderId="0" xfId="0" applyNumberFormat="1" applyFont="1" applyFill="1"/>
    <xf numFmtId="169" fontId="9" fillId="4" borderId="0" xfId="0" applyNumberFormat="1" applyFont="1" applyFill="1" applyBorder="1" applyAlignment="1">
      <alignment horizontal="center"/>
    </xf>
    <xf numFmtId="0" fontId="10" fillId="0" borderId="0" xfId="0" applyFont="1"/>
    <xf numFmtId="0" fontId="1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70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70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/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/>
    <xf numFmtId="169" fontId="2" fillId="4" borderId="0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165" fontId="8" fillId="4" borderId="0" xfId="0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17" fillId="0" borderId="0" xfId="1" applyAlignment="1">
      <alignment horizontal="center" vertical="center" wrapText="1"/>
    </xf>
    <xf numFmtId="168" fontId="8" fillId="3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168" fontId="8" fillId="5" borderId="0" xfId="0" applyNumberFormat="1" applyFont="1" applyFill="1" applyAlignment="1">
      <alignment horizontal="center" vertical="center"/>
    </xf>
    <xf numFmtId="49" fontId="8" fillId="5" borderId="0" xfId="0" applyNumberFormat="1" applyFont="1" applyFill="1" applyAlignment="1">
      <alignment horizontal="center" vertical="center"/>
    </xf>
    <xf numFmtId="0" fontId="17" fillId="5" borderId="0" xfId="1" applyFill="1" applyAlignment="1">
      <alignment horizontal="center" vertical="center" wrapText="1"/>
    </xf>
    <xf numFmtId="0" fontId="17" fillId="3" borderId="0" xfId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8" fontId="8" fillId="5" borderId="0" xfId="0" applyNumberFormat="1" applyFont="1" applyFill="1" applyAlignment="1">
      <alignment horizontal="center" vertical="center" wrapText="1"/>
    </xf>
    <xf numFmtId="165" fontId="8" fillId="4" borderId="0" xfId="0" applyNumberFormat="1" applyFont="1" applyFill="1" applyBorder="1" applyAlignment="1">
      <alignment horizontal="center" vertical="center" wrapText="1"/>
    </xf>
    <xf numFmtId="168" fontId="8" fillId="3" borderId="0" xfId="0" applyNumberFormat="1" applyFont="1" applyFill="1" applyAlignment="1">
      <alignment horizontal="center" vertical="center" wrapText="1"/>
    </xf>
    <xf numFmtId="165" fontId="9" fillId="4" borderId="0" xfId="0" applyNumberFormat="1" applyFont="1" applyFill="1" applyBorder="1" applyAlignment="1">
      <alignment horizontal="center" wrapText="1"/>
    </xf>
    <xf numFmtId="165" fontId="2" fillId="4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 wrapText="1"/>
    </xf>
    <xf numFmtId="0" fontId="17" fillId="6" borderId="0" xfId="1" applyFill="1" applyAlignment="1">
      <alignment horizontal="center" vertical="center" wrapText="1"/>
    </xf>
    <xf numFmtId="168" fontId="8" fillId="6" borderId="0" xfId="0" applyNumberFormat="1" applyFont="1" applyFill="1" applyAlignment="1">
      <alignment horizontal="center" vertical="center" wrapText="1"/>
    </xf>
    <xf numFmtId="0" fontId="9" fillId="7" borderId="0" xfId="0" applyFont="1" applyFill="1"/>
    <xf numFmtId="0" fontId="9" fillId="7" borderId="0" xfId="0" applyFont="1" applyFill="1" applyAlignment="1">
      <alignment wrapText="1"/>
    </xf>
    <xf numFmtId="0" fontId="9" fillId="7" borderId="0" xfId="0" applyFont="1" applyFill="1" applyAlignment="1">
      <alignment horizontal="center" wrapText="1"/>
    </xf>
    <xf numFmtId="168" fontId="9" fillId="7" borderId="0" xfId="0" applyNumberFormat="1" applyFont="1" applyFill="1" applyAlignment="1">
      <alignment wrapText="1"/>
    </xf>
    <xf numFmtId="0" fontId="17" fillId="8" borderId="0" xfId="1" applyFill="1" applyAlignment="1">
      <alignment wrapText="1"/>
    </xf>
    <xf numFmtId="0" fontId="17" fillId="8" borderId="0" xfId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 xr9:uid="{F0E6B7A7-2CB8-4294-87AD-10898DCC010C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47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3" name="Rectangl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2268B7BA-6A5B-416A-A21A-0254FD3D3B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B0E10BA9-315D-47F1-8F43-1FC9D87635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10</xdr:row>
      <xdr:rowOff>0</xdr:rowOff>
    </xdr:from>
    <xdr:to>
      <xdr:col>10</xdr:col>
      <xdr:colOff>771525</xdr:colOff>
      <xdr:row>10</xdr:row>
      <xdr:rowOff>609600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11</xdr:row>
      <xdr:rowOff>0</xdr:rowOff>
    </xdr:from>
    <xdr:to>
      <xdr:col>10</xdr:col>
      <xdr:colOff>771525</xdr:colOff>
      <xdr:row>11</xdr:row>
      <xdr:rowOff>609600</xdr:rowOff>
    </xdr:to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12</xdr:row>
      <xdr:rowOff>0</xdr:rowOff>
    </xdr:from>
    <xdr:to>
      <xdr:col>10</xdr:col>
      <xdr:colOff>771525</xdr:colOff>
      <xdr:row>12</xdr:row>
      <xdr:rowOff>609600</xdr:rowOff>
    </xdr:to>
    <xdr:pic>
      <xdr:nvPicPr>
        <xdr:cNvPr id="4" name="image0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13</xdr:row>
      <xdr:rowOff>0</xdr:rowOff>
    </xdr:from>
    <xdr:to>
      <xdr:col>10</xdr:col>
      <xdr:colOff>771525</xdr:colOff>
      <xdr:row>13</xdr:row>
      <xdr:rowOff>609600</xdr:rowOff>
    </xdr:to>
    <xdr:pic>
      <xdr:nvPicPr>
        <xdr:cNvPr id="5" name="image07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14</xdr:row>
      <xdr:rowOff>0</xdr:rowOff>
    </xdr:from>
    <xdr:to>
      <xdr:col>10</xdr:col>
      <xdr:colOff>771525</xdr:colOff>
      <xdr:row>14</xdr:row>
      <xdr:rowOff>609600</xdr:rowOff>
    </xdr:to>
    <xdr:pic>
      <xdr:nvPicPr>
        <xdr:cNvPr id="6" name="image02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15</xdr:row>
      <xdr:rowOff>0</xdr:rowOff>
    </xdr:from>
    <xdr:to>
      <xdr:col>10</xdr:col>
      <xdr:colOff>771525</xdr:colOff>
      <xdr:row>15</xdr:row>
      <xdr:rowOff>609600</xdr:rowOff>
    </xdr:to>
    <xdr:pic>
      <xdr:nvPicPr>
        <xdr:cNvPr id="7" name="image04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16</xdr:row>
      <xdr:rowOff>0</xdr:rowOff>
    </xdr:from>
    <xdr:to>
      <xdr:col>10</xdr:col>
      <xdr:colOff>771525</xdr:colOff>
      <xdr:row>16</xdr:row>
      <xdr:rowOff>609600</xdr:rowOff>
    </xdr:to>
    <xdr:pic>
      <xdr:nvPicPr>
        <xdr:cNvPr id="8" name="image05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17</xdr:row>
      <xdr:rowOff>0</xdr:rowOff>
    </xdr:from>
    <xdr:to>
      <xdr:col>10</xdr:col>
      <xdr:colOff>771525</xdr:colOff>
      <xdr:row>17</xdr:row>
      <xdr:rowOff>609600</xdr:rowOff>
    </xdr:to>
    <xdr:pic>
      <xdr:nvPicPr>
        <xdr:cNvPr id="9" name="image08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18</xdr:row>
      <xdr:rowOff>0</xdr:rowOff>
    </xdr:from>
    <xdr:to>
      <xdr:col>10</xdr:col>
      <xdr:colOff>771525</xdr:colOff>
      <xdr:row>18</xdr:row>
      <xdr:rowOff>609600</xdr:rowOff>
    </xdr:to>
    <xdr:pic>
      <xdr:nvPicPr>
        <xdr:cNvPr id="10" name="image06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19</xdr:row>
      <xdr:rowOff>0</xdr:rowOff>
    </xdr:from>
    <xdr:to>
      <xdr:col>10</xdr:col>
      <xdr:colOff>771525</xdr:colOff>
      <xdr:row>19</xdr:row>
      <xdr:rowOff>609600</xdr:rowOff>
    </xdr:to>
    <xdr:pic>
      <xdr:nvPicPr>
        <xdr:cNvPr id="11" name="image09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20</xdr:row>
      <xdr:rowOff>0</xdr:rowOff>
    </xdr:from>
    <xdr:to>
      <xdr:col>10</xdr:col>
      <xdr:colOff>771525</xdr:colOff>
      <xdr:row>20</xdr:row>
      <xdr:rowOff>609600</xdr:rowOff>
    </xdr:to>
    <xdr:pic>
      <xdr:nvPicPr>
        <xdr:cNvPr id="12" name="image16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21</xdr:row>
      <xdr:rowOff>0</xdr:rowOff>
    </xdr:from>
    <xdr:to>
      <xdr:col>10</xdr:col>
      <xdr:colOff>771525</xdr:colOff>
      <xdr:row>21</xdr:row>
      <xdr:rowOff>609600</xdr:rowOff>
    </xdr:to>
    <xdr:pic>
      <xdr:nvPicPr>
        <xdr:cNvPr id="13" name="image19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22</xdr:row>
      <xdr:rowOff>0</xdr:rowOff>
    </xdr:from>
    <xdr:to>
      <xdr:col>10</xdr:col>
      <xdr:colOff>771525</xdr:colOff>
      <xdr:row>22</xdr:row>
      <xdr:rowOff>609600</xdr:rowOff>
    </xdr:to>
    <xdr:pic>
      <xdr:nvPicPr>
        <xdr:cNvPr id="14" name="image12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23</xdr:row>
      <xdr:rowOff>0</xdr:rowOff>
    </xdr:from>
    <xdr:to>
      <xdr:col>10</xdr:col>
      <xdr:colOff>771525</xdr:colOff>
      <xdr:row>23</xdr:row>
      <xdr:rowOff>609600</xdr:rowOff>
    </xdr:to>
    <xdr:pic>
      <xdr:nvPicPr>
        <xdr:cNvPr id="15" name="image13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27</xdr:row>
      <xdr:rowOff>0</xdr:rowOff>
    </xdr:from>
    <xdr:to>
      <xdr:col>10</xdr:col>
      <xdr:colOff>771525</xdr:colOff>
      <xdr:row>27</xdr:row>
      <xdr:rowOff>609600</xdr:rowOff>
    </xdr:to>
    <xdr:pic>
      <xdr:nvPicPr>
        <xdr:cNvPr id="16" name="image11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29</xdr:row>
      <xdr:rowOff>0</xdr:rowOff>
    </xdr:from>
    <xdr:to>
      <xdr:col>10</xdr:col>
      <xdr:colOff>771525</xdr:colOff>
      <xdr:row>29</xdr:row>
      <xdr:rowOff>609600</xdr:rowOff>
    </xdr:to>
    <xdr:pic>
      <xdr:nvPicPr>
        <xdr:cNvPr id="17" name="image20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28</xdr:row>
      <xdr:rowOff>9525</xdr:rowOff>
    </xdr:from>
    <xdr:to>
      <xdr:col>10</xdr:col>
      <xdr:colOff>771525</xdr:colOff>
      <xdr:row>29</xdr:row>
      <xdr:rowOff>0</xdr:rowOff>
    </xdr:to>
    <xdr:pic>
      <xdr:nvPicPr>
        <xdr:cNvPr id="18" name="image17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26</xdr:row>
      <xdr:rowOff>0</xdr:rowOff>
    </xdr:from>
    <xdr:to>
      <xdr:col>10</xdr:col>
      <xdr:colOff>762000</xdr:colOff>
      <xdr:row>26</xdr:row>
      <xdr:rowOff>609600</xdr:rowOff>
    </xdr:to>
    <xdr:pic>
      <xdr:nvPicPr>
        <xdr:cNvPr id="19" name="image14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25</xdr:row>
      <xdr:rowOff>0</xdr:rowOff>
    </xdr:from>
    <xdr:to>
      <xdr:col>10</xdr:col>
      <xdr:colOff>762000</xdr:colOff>
      <xdr:row>25</xdr:row>
      <xdr:rowOff>609600</xdr:rowOff>
    </xdr:to>
    <xdr:pic>
      <xdr:nvPicPr>
        <xdr:cNvPr id="20" name="image18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171450</xdr:colOff>
      <xdr:row>24</xdr:row>
      <xdr:rowOff>0</xdr:rowOff>
    </xdr:from>
    <xdr:to>
      <xdr:col>10</xdr:col>
      <xdr:colOff>781050</xdr:colOff>
      <xdr:row>24</xdr:row>
      <xdr:rowOff>609600</xdr:rowOff>
    </xdr:to>
    <xdr:pic>
      <xdr:nvPicPr>
        <xdr:cNvPr id="21" name="image15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314325</xdr:colOff>
      <xdr:row>0</xdr:row>
      <xdr:rowOff>152400</xdr:rowOff>
    </xdr:from>
    <xdr:to>
      <xdr:col>8</xdr:col>
      <xdr:colOff>714375</xdr:colOff>
      <xdr:row>8</xdr:row>
      <xdr:rowOff>66675</xdr:rowOff>
    </xdr:to>
    <xdr:pic>
      <xdr:nvPicPr>
        <xdr:cNvPr id="22" name="image21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2657475" cy="14763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051" name="Rectangle 3" hidden="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3" name="Rectangle 3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336E4D2D-65E9-4D70-AEF7-0FEF8DCE97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B8076521-A7DD-4FF4-A709-D1CE49F864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ore.arduino.cc/arduino-uno-smd-rev3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sossolutions.nl/1914-raspberry-pi-model-b-512mb-ram" TargetMode="External"/><Relationship Id="rId1" Type="http://schemas.openxmlformats.org/officeDocument/2006/relationships/hyperlink" Target="https://www.bol.com/nl/p/powercore-20000-with-quick-charge-3-0/9200000075456952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hyperlink" Target="https://www.sossolutions.nl/359-13-56mhz-rfidnfc-card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5"/>
  <sheetViews>
    <sheetView showGridLines="0" tabSelected="1" topLeftCell="A21" workbookViewId="0">
      <selection activeCell="E37" sqref="E37"/>
    </sheetView>
  </sheetViews>
  <sheetFormatPr defaultColWidth="15.125" defaultRowHeight="15" customHeight="1" x14ac:dyDescent="0.2"/>
  <cols>
    <col min="1" max="1" width="8" customWidth="1"/>
    <col min="2" max="2" width="24" customWidth="1"/>
    <col min="3" max="3" width="19.375" customWidth="1"/>
    <col min="4" max="4" width="8.625" customWidth="1"/>
    <col min="5" max="5" width="8.125" customWidth="1"/>
    <col min="6" max="6" width="34.375" customWidth="1"/>
    <col min="7" max="7" width="24.625" customWidth="1"/>
    <col min="8" max="8" width="6.375" customWidth="1"/>
    <col min="9" max="9" width="8.625" customWidth="1"/>
    <col min="10" max="10" width="9.125" customWidth="1"/>
    <col min="11" max="11" width="8.375" customWidth="1"/>
    <col min="12" max="12" width="22.625" customWidth="1"/>
    <col min="13" max="13" width="10.125" customWidth="1"/>
    <col min="14" max="14" width="14.375" customWidth="1"/>
    <col min="15" max="26" width="8.875" customWidth="1"/>
  </cols>
  <sheetData>
    <row r="1" spans="1:26" ht="13.5" customHeight="1" x14ac:dyDescent="0.25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3">
      <c r="A2" s="1"/>
      <c r="B2" s="3" t="s">
        <v>0</v>
      </c>
      <c r="C2" s="2" t="s">
        <v>74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3">
      <c r="A3" s="1"/>
      <c r="B3" s="3" t="s">
        <v>1</v>
      </c>
      <c r="C3" s="2" t="s">
        <v>75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x14ac:dyDescent="0.3">
      <c r="A4" s="1"/>
      <c r="B4" s="3" t="s">
        <v>2</v>
      </c>
      <c r="C4" s="2" t="s">
        <v>76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 x14ac:dyDescent="0.3">
      <c r="A5" s="2"/>
      <c r="B5" s="3" t="s">
        <v>3</v>
      </c>
      <c r="C5" s="4" t="s">
        <v>130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3">
      <c r="A6" s="2"/>
      <c r="B6" s="3" t="s">
        <v>4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3">
      <c r="A7" s="2"/>
      <c r="B7" s="3" t="s">
        <v>5</v>
      </c>
      <c r="C7" s="8"/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3">
      <c r="A8" s="2"/>
      <c r="B8" s="3" t="s">
        <v>6</v>
      </c>
      <c r="C8" s="10">
        <f>BillOfMaterials!$E$31</f>
        <v>16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3">
      <c r="A9" s="2"/>
      <c r="B9" s="3" t="s">
        <v>7</v>
      </c>
      <c r="C9" s="61">
        <f>BillOfMaterials!$J$31</f>
        <v>302.84999999999997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2"/>
      <c r="B10" s="12"/>
      <c r="C10" s="13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2"/>
      <c r="B11" s="12"/>
      <c r="C11" s="13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2"/>
      <c r="B12" s="12"/>
      <c r="C12" s="13"/>
      <c r="D12" s="2"/>
      <c r="E12" s="9"/>
      <c r="F12" s="9"/>
      <c r="G12" s="14" t="s">
        <v>8</v>
      </c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25">
      <c r="A14" s="17" t="s">
        <v>9</v>
      </c>
      <c r="B14" s="17" t="s">
        <v>10</v>
      </c>
      <c r="C14" s="17" t="s">
        <v>11</v>
      </c>
      <c r="D14" s="17" t="s">
        <v>12</v>
      </c>
      <c r="E14" s="17" t="s">
        <v>13</v>
      </c>
      <c r="F14" s="17" t="s">
        <v>14</v>
      </c>
      <c r="G14" s="17" t="s">
        <v>15</v>
      </c>
      <c r="H14" s="17" t="s">
        <v>16</v>
      </c>
      <c r="I14" s="17" t="s">
        <v>17</v>
      </c>
      <c r="J14" s="17" t="s">
        <v>18</v>
      </c>
      <c r="K14" s="18" t="s">
        <v>19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 x14ac:dyDescent="0.25">
      <c r="A15" s="62">
        <v>1</v>
      </c>
      <c r="B15" s="65" t="s">
        <v>78</v>
      </c>
      <c r="C15" s="65" t="s">
        <v>77</v>
      </c>
      <c r="D15" s="65"/>
      <c r="E15" s="62">
        <v>1</v>
      </c>
      <c r="F15" s="90" t="s">
        <v>80</v>
      </c>
      <c r="G15" s="72" t="s">
        <v>79</v>
      </c>
      <c r="H15" s="62">
        <v>1</v>
      </c>
      <c r="I15" s="67">
        <v>47.95</v>
      </c>
      <c r="J15" s="63">
        <f>BillOfMaterials!$E15*BillOfMaterials!$I15</f>
        <v>47.95</v>
      </c>
      <c r="K15" s="63">
        <f>J15</f>
        <v>47.95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 x14ac:dyDescent="0.25">
      <c r="A16" s="64">
        <v>2</v>
      </c>
      <c r="B16" s="68" t="s">
        <v>81</v>
      </c>
      <c r="C16" s="68" t="s">
        <v>82</v>
      </c>
      <c r="D16" s="68"/>
      <c r="E16" s="70" t="s">
        <v>83</v>
      </c>
      <c r="F16" s="66" t="s">
        <v>84</v>
      </c>
      <c r="G16" s="71" t="s">
        <v>85</v>
      </c>
      <c r="H16" s="64" t="str">
        <f t="shared" ref="H16:H30" si="0">E16</f>
        <v>1</v>
      </c>
      <c r="I16" s="69">
        <v>12.5</v>
      </c>
      <c r="J16" s="63">
        <f>BillOfMaterials!$E16*BillOfMaterials!$I16</f>
        <v>12.5</v>
      </c>
      <c r="K16" s="63">
        <f t="shared" ref="K16:K30" si="1">J16</f>
        <v>12.5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 x14ac:dyDescent="0.25">
      <c r="A17" s="62">
        <v>3</v>
      </c>
      <c r="B17" s="65" t="s">
        <v>86</v>
      </c>
      <c r="C17" s="65" t="s">
        <v>87</v>
      </c>
      <c r="D17" s="65"/>
      <c r="E17" s="62">
        <v>1</v>
      </c>
      <c r="F17" s="89" t="s">
        <v>88</v>
      </c>
      <c r="G17" s="72" t="s">
        <v>89</v>
      </c>
      <c r="H17" s="62">
        <f t="shared" si="0"/>
        <v>1</v>
      </c>
      <c r="I17" s="67">
        <v>47.95</v>
      </c>
      <c r="J17" s="63">
        <f>BillOfMaterials!$E17*BillOfMaterials!$I17</f>
        <v>47.95</v>
      </c>
      <c r="K17" s="63">
        <f t="shared" si="1"/>
        <v>47.95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 x14ac:dyDescent="0.25">
      <c r="A18" s="64">
        <v>4</v>
      </c>
      <c r="B18" s="68" t="s">
        <v>91</v>
      </c>
      <c r="C18" s="73" t="s">
        <v>90</v>
      </c>
      <c r="D18" s="68"/>
      <c r="E18" s="64">
        <v>1</v>
      </c>
      <c r="F18" s="71" t="s">
        <v>92</v>
      </c>
      <c r="G18" s="71" t="s">
        <v>93</v>
      </c>
      <c r="H18" s="64">
        <f t="shared" si="0"/>
        <v>1</v>
      </c>
      <c r="I18" s="69">
        <v>17.95</v>
      </c>
      <c r="J18" s="63">
        <f>BillOfMaterials!$E18*BillOfMaterials!$I18</f>
        <v>17.95</v>
      </c>
      <c r="K18" s="63">
        <f t="shared" si="1"/>
        <v>17.95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 x14ac:dyDescent="0.25">
      <c r="A19" s="62">
        <v>5</v>
      </c>
      <c r="B19" s="65" t="s">
        <v>97</v>
      </c>
      <c r="C19" s="65" t="s">
        <v>94</v>
      </c>
      <c r="D19" s="65"/>
      <c r="E19" s="62">
        <v>1</v>
      </c>
      <c r="F19" s="72" t="s">
        <v>95</v>
      </c>
      <c r="G19" s="72" t="s">
        <v>96</v>
      </c>
      <c r="H19" s="62">
        <f t="shared" si="0"/>
        <v>1</v>
      </c>
      <c r="I19" s="67">
        <v>4.95</v>
      </c>
      <c r="J19" s="63">
        <f>BillOfMaterials!$E19*BillOfMaterials!$I19</f>
        <v>4.95</v>
      </c>
      <c r="K19" s="63">
        <f t="shared" si="1"/>
        <v>4.95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 x14ac:dyDescent="0.25">
      <c r="A20" s="64">
        <v>6</v>
      </c>
      <c r="B20" s="68" t="s">
        <v>98</v>
      </c>
      <c r="C20" s="68" t="s">
        <v>99</v>
      </c>
      <c r="D20" s="68"/>
      <c r="E20" s="64">
        <v>1</v>
      </c>
      <c r="F20" s="71" t="s">
        <v>100</v>
      </c>
      <c r="G20" s="71" t="s">
        <v>101</v>
      </c>
      <c r="H20" s="64">
        <f t="shared" si="0"/>
        <v>1</v>
      </c>
      <c r="I20" s="69">
        <v>12.95</v>
      </c>
      <c r="J20" s="63">
        <f>BillOfMaterials!$E20*BillOfMaterials!$I20</f>
        <v>12.95</v>
      </c>
      <c r="K20" s="63">
        <f t="shared" si="1"/>
        <v>12.95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 x14ac:dyDescent="0.25">
      <c r="A21" s="62">
        <v>7</v>
      </c>
      <c r="B21" s="65" t="s">
        <v>72</v>
      </c>
      <c r="C21" s="65" t="s">
        <v>103</v>
      </c>
      <c r="D21" s="65"/>
      <c r="E21" s="62">
        <v>1</v>
      </c>
      <c r="F21" s="72" t="s">
        <v>102</v>
      </c>
      <c r="G21" s="72" t="s">
        <v>73</v>
      </c>
      <c r="H21" s="62">
        <f t="shared" si="0"/>
        <v>1</v>
      </c>
      <c r="I21" s="67">
        <v>20</v>
      </c>
      <c r="J21" s="63">
        <f>BillOfMaterials!$E21*BillOfMaterials!$I21</f>
        <v>20</v>
      </c>
      <c r="K21" s="63">
        <f t="shared" si="1"/>
        <v>20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 x14ac:dyDescent="0.25">
      <c r="A22" s="64">
        <v>8</v>
      </c>
      <c r="B22" s="68" t="s">
        <v>71</v>
      </c>
      <c r="C22" s="68" t="s">
        <v>105</v>
      </c>
      <c r="D22" s="68"/>
      <c r="E22" s="68">
        <v>1</v>
      </c>
      <c r="F22" s="71" t="s">
        <v>104</v>
      </c>
      <c r="G22" s="68" t="s">
        <v>73</v>
      </c>
      <c r="H22" s="68">
        <f t="shared" si="0"/>
        <v>1</v>
      </c>
      <c r="I22" s="74">
        <v>59.95</v>
      </c>
      <c r="J22" s="75">
        <f>BillOfMaterials!$E22*BillOfMaterials!$I22</f>
        <v>59.95</v>
      </c>
      <c r="K22" s="75">
        <f t="shared" si="1"/>
        <v>59.95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 x14ac:dyDescent="0.25">
      <c r="A23" s="62">
        <v>9</v>
      </c>
      <c r="B23" s="65" t="s">
        <v>106</v>
      </c>
      <c r="C23" s="65" t="s">
        <v>107</v>
      </c>
      <c r="D23" s="65"/>
      <c r="E23" s="65">
        <v>1</v>
      </c>
      <c r="F23" s="72" t="s">
        <v>108</v>
      </c>
      <c r="G23" s="65" t="s">
        <v>73</v>
      </c>
      <c r="H23" s="65">
        <f t="shared" si="0"/>
        <v>1</v>
      </c>
      <c r="I23" s="76">
        <v>32.950000000000003</v>
      </c>
      <c r="J23" s="75">
        <f>BillOfMaterials!$E23*BillOfMaterials!$I23</f>
        <v>32.950000000000003</v>
      </c>
      <c r="K23" s="75">
        <f t="shared" si="1"/>
        <v>32.950000000000003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 x14ac:dyDescent="0.25">
      <c r="A24" s="64">
        <v>10</v>
      </c>
      <c r="B24" s="68" t="s">
        <v>109</v>
      </c>
      <c r="C24" s="68" t="s">
        <v>111</v>
      </c>
      <c r="D24" s="68"/>
      <c r="E24" s="68">
        <v>1</v>
      </c>
      <c r="F24" s="71" t="s">
        <v>110</v>
      </c>
      <c r="G24" s="68" t="s">
        <v>73</v>
      </c>
      <c r="H24" s="68">
        <f t="shared" si="0"/>
        <v>1</v>
      </c>
      <c r="I24" s="74">
        <v>19</v>
      </c>
      <c r="J24" s="75">
        <f>BillOfMaterials!$E24*BillOfMaterials!$I24</f>
        <v>19</v>
      </c>
      <c r="K24" s="75">
        <f t="shared" si="1"/>
        <v>19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 x14ac:dyDescent="0.25">
      <c r="A25" s="62">
        <v>11</v>
      </c>
      <c r="B25" s="65" t="s">
        <v>113</v>
      </c>
      <c r="C25" s="65" t="s">
        <v>114</v>
      </c>
      <c r="D25" s="65"/>
      <c r="E25" s="65">
        <v>1</v>
      </c>
      <c r="F25" s="72" t="s">
        <v>112</v>
      </c>
      <c r="G25" s="65" t="s">
        <v>73</v>
      </c>
      <c r="H25" s="65">
        <f t="shared" si="0"/>
        <v>1</v>
      </c>
      <c r="I25" s="76">
        <v>4.95</v>
      </c>
      <c r="J25" s="75">
        <f>BillOfMaterials!$E25*BillOfMaterials!$I25</f>
        <v>4.95</v>
      </c>
      <c r="K25" s="75">
        <f t="shared" si="1"/>
        <v>4.95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 x14ac:dyDescent="0.25">
      <c r="A26" s="81">
        <v>12</v>
      </c>
      <c r="B26" s="82" t="s">
        <v>115</v>
      </c>
      <c r="C26" s="82" t="s">
        <v>116</v>
      </c>
      <c r="D26" s="82"/>
      <c r="E26" s="82">
        <v>1</v>
      </c>
      <c r="F26" s="83" t="s">
        <v>117</v>
      </c>
      <c r="G26" s="82" t="s">
        <v>73</v>
      </c>
      <c r="H26" s="82">
        <f t="shared" si="0"/>
        <v>1</v>
      </c>
      <c r="I26" s="84">
        <v>8.0500000000000007</v>
      </c>
      <c r="J26" s="75">
        <f>BillOfMaterials!$E26*BillOfMaterials!$I26</f>
        <v>8.0500000000000007</v>
      </c>
      <c r="K26" s="75">
        <f t="shared" si="1"/>
        <v>8.0500000000000007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 x14ac:dyDescent="0.25">
      <c r="A27" s="62">
        <v>13</v>
      </c>
      <c r="B27" s="65" t="s">
        <v>118</v>
      </c>
      <c r="C27" s="65" t="s">
        <v>120</v>
      </c>
      <c r="D27" s="65"/>
      <c r="E27" s="65">
        <v>1</v>
      </c>
      <c r="F27" s="72" t="s">
        <v>119</v>
      </c>
      <c r="G27" s="65" t="s">
        <v>73</v>
      </c>
      <c r="H27" s="65">
        <f t="shared" si="0"/>
        <v>1</v>
      </c>
      <c r="I27" s="76">
        <v>6.25</v>
      </c>
      <c r="J27" s="75">
        <f>BillOfMaterials!$E27*BillOfMaterials!$I27</f>
        <v>6.25</v>
      </c>
      <c r="K27" s="75">
        <f t="shared" si="1"/>
        <v>6.25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 x14ac:dyDescent="0.25">
      <c r="A28" s="81">
        <v>14</v>
      </c>
      <c r="B28" s="82" t="s">
        <v>121</v>
      </c>
      <c r="C28" s="82" t="s">
        <v>122</v>
      </c>
      <c r="D28" s="82"/>
      <c r="E28" s="82">
        <v>1</v>
      </c>
      <c r="F28" s="83" t="s">
        <v>123</v>
      </c>
      <c r="G28" s="82" t="s">
        <v>73</v>
      </c>
      <c r="H28" s="82">
        <f t="shared" si="0"/>
        <v>1</v>
      </c>
      <c r="I28" s="84">
        <v>3.7</v>
      </c>
      <c r="J28" s="75">
        <f>BillOfMaterials!$E28*BillOfMaterials!$I28</f>
        <v>3.7</v>
      </c>
      <c r="K28" s="75">
        <f t="shared" si="1"/>
        <v>3.7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 x14ac:dyDescent="0.25">
      <c r="A29" s="62">
        <v>15</v>
      </c>
      <c r="B29" s="65" t="s">
        <v>124</v>
      </c>
      <c r="C29" s="65" t="s">
        <v>125</v>
      </c>
      <c r="D29" s="65"/>
      <c r="E29" s="65">
        <v>1</v>
      </c>
      <c r="F29" s="72" t="s">
        <v>126</v>
      </c>
      <c r="G29" s="65" t="s">
        <v>73</v>
      </c>
      <c r="H29" s="65">
        <f t="shared" si="0"/>
        <v>1</v>
      </c>
      <c r="I29" s="76">
        <v>1.8</v>
      </c>
      <c r="J29" s="75">
        <f>BillOfMaterials!$E29*BillOfMaterials!$I29</f>
        <v>1.8</v>
      </c>
      <c r="K29" s="75">
        <f t="shared" si="1"/>
        <v>1.8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 x14ac:dyDescent="0.25">
      <c r="A30" s="81">
        <v>16</v>
      </c>
      <c r="B30" s="82" t="s">
        <v>127</v>
      </c>
      <c r="C30" s="82" t="s">
        <v>128</v>
      </c>
      <c r="D30" s="82"/>
      <c r="E30" s="82">
        <v>1</v>
      </c>
      <c r="F30" s="83" t="s">
        <v>129</v>
      </c>
      <c r="G30" s="82" t="s">
        <v>73</v>
      </c>
      <c r="H30" s="82">
        <f t="shared" si="0"/>
        <v>1</v>
      </c>
      <c r="I30" s="84">
        <v>1.95</v>
      </c>
      <c r="J30" s="75">
        <f>BillOfMaterials!$E30*BillOfMaterials!$I30</f>
        <v>1.95</v>
      </c>
      <c r="K30" s="75">
        <f t="shared" si="1"/>
        <v>1.95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85"/>
      <c r="B31" s="86" t="s">
        <v>20</v>
      </c>
      <c r="C31" s="86"/>
      <c r="D31" s="86"/>
      <c r="E31" s="87">
        <v>16</v>
      </c>
      <c r="F31" s="87"/>
      <c r="G31" s="87"/>
      <c r="H31" s="87"/>
      <c r="I31" s="88"/>
      <c r="J31" s="77">
        <f>SUBTOTAL(109,BillOfMaterials!$J$15:$J$30)</f>
        <v>302.84999999999997</v>
      </c>
      <c r="K31" s="7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1"/>
      <c r="B32" s="79"/>
      <c r="C32" s="79"/>
      <c r="D32" s="79"/>
      <c r="E32" s="79"/>
      <c r="F32" s="79"/>
      <c r="G32" s="79"/>
      <c r="H32" s="80"/>
      <c r="I32" s="80"/>
      <c r="J32" s="79"/>
      <c r="K32" s="79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1"/>
      <c r="B33" s="79"/>
      <c r="C33" s="79"/>
      <c r="D33" s="79"/>
      <c r="E33" s="79"/>
      <c r="F33" s="79"/>
      <c r="G33" s="79"/>
      <c r="H33" s="80"/>
      <c r="I33" s="80"/>
      <c r="J33" s="79"/>
      <c r="K33" s="79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1"/>
      <c r="B34" s="79"/>
      <c r="C34" s="79"/>
      <c r="D34" s="79"/>
      <c r="E34" s="79"/>
      <c r="F34" s="79"/>
      <c r="G34" s="79"/>
      <c r="H34" s="80"/>
      <c r="I34" s="80"/>
      <c r="J34" s="79"/>
      <c r="K34" s="79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1"/>
      <c r="B35" s="79"/>
      <c r="C35" s="79"/>
      <c r="D35" s="79"/>
      <c r="E35" s="80"/>
      <c r="F35" s="80"/>
      <c r="G35" s="80"/>
      <c r="H35" s="80"/>
      <c r="I35" s="80"/>
      <c r="J35" s="79"/>
      <c r="K35" s="79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1"/>
      <c r="B36" s="79"/>
      <c r="C36" s="79"/>
      <c r="D36" s="79"/>
      <c r="E36" s="80"/>
      <c r="F36" s="80"/>
      <c r="G36" s="80"/>
      <c r="H36" s="80"/>
      <c r="I36" s="80"/>
      <c r="J36" s="79"/>
      <c r="K36" s="79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1"/>
      <c r="B37" s="79"/>
      <c r="C37" s="79"/>
      <c r="D37" s="79"/>
      <c r="E37" s="80"/>
      <c r="F37" s="80"/>
      <c r="G37" s="80"/>
      <c r="H37" s="80"/>
      <c r="I37" s="80"/>
      <c r="J37" s="79"/>
      <c r="K37" s="79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1"/>
      <c r="B38" s="79"/>
      <c r="C38" s="79"/>
      <c r="D38" s="79"/>
      <c r="E38" s="80"/>
      <c r="F38" s="80"/>
      <c r="G38" s="80"/>
      <c r="H38" s="80"/>
      <c r="I38" s="80"/>
      <c r="J38" s="79"/>
      <c r="K38" s="79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1"/>
      <c r="B39" s="79"/>
      <c r="C39" s="79"/>
      <c r="D39" s="79"/>
      <c r="E39" s="80"/>
      <c r="F39" s="80"/>
      <c r="G39" s="80"/>
      <c r="H39" s="80"/>
      <c r="I39" s="80"/>
      <c r="J39" s="79"/>
      <c r="K39" s="79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1"/>
      <c r="B40" s="79"/>
      <c r="C40" s="79"/>
      <c r="D40" s="79"/>
      <c r="E40" s="80"/>
      <c r="F40" s="80"/>
      <c r="G40" s="80"/>
      <c r="H40" s="80"/>
      <c r="I40" s="80"/>
      <c r="J40" s="79"/>
      <c r="K40" s="79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1"/>
      <c r="B41" s="79"/>
      <c r="C41" s="79"/>
      <c r="D41" s="79"/>
      <c r="E41" s="80"/>
      <c r="F41" s="80"/>
      <c r="G41" s="80"/>
      <c r="H41" s="80"/>
      <c r="I41" s="80"/>
      <c r="J41" s="79"/>
      <c r="K41" s="79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1"/>
      <c r="B42" s="79"/>
      <c r="C42" s="79"/>
      <c r="D42" s="79"/>
      <c r="E42" s="80"/>
      <c r="F42" s="80"/>
      <c r="G42" s="80"/>
      <c r="H42" s="80"/>
      <c r="I42" s="80"/>
      <c r="J42" s="79"/>
      <c r="K42" s="79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1"/>
      <c r="B43" s="79"/>
      <c r="C43" s="79"/>
      <c r="D43" s="79"/>
      <c r="E43" s="80"/>
      <c r="F43" s="80"/>
      <c r="G43" s="80"/>
      <c r="H43" s="80"/>
      <c r="I43" s="80"/>
      <c r="J43" s="79"/>
      <c r="K43" s="79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1"/>
      <c r="B44" s="79"/>
      <c r="C44" s="79"/>
      <c r="D44" s="79"/>
      <c r="E44" s="80"/>
      <c r="F44" s="80"/>
      <c r="G44" s="80"/>
      <c r="H44" s="80"/>
      <c r="I44" s="80"/>
      <c r="J44" s="79"/>
      <c r="K44" s="79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1"/>
      <c r="B45" s="79"/>
      <c r="C45" s="79"/>
      <c r="D45" s="79"/>
      <c r="E45" s="80"/>
      <c r="F45" s="80"/>
      <c r="G45" s="80"/>
      <c r="H45" s="80"/>
      <c r="I45" s="80"/>
      <c r="J45" s="79"/>
      <c r="K45" s="79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1"/>
      <c r="B46" s="79"/>
      <c r="C46" s="79"/>
      <c r="D46" s="79"/>
      <c r="E46" s="80"/>
      <c r="F46" s="80"/>
      <c r="G46" s="80"/>
      <c r="H46" s="80"/>
      <c r="I46" s="80"/>
      <c r="J46" s="79"/>
      <c r="K46" s="79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1"/>
      <c r="B47" s="79"/>
      <c r="C47" s="79"/>
      <c r="D47" s="79"/>
      <c r="E47" s="80"/>
      <c r="F47" s="80"/>
      <c r="G47" s="80"/>
      <c r="H47" s="80"/>
      <c r="I47" s="80"/>
      <c r="J47" s="79"/>
      <c r="K47" s="79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1"/>
      <c r="B991" s="2"/>
      <c r="C991" s="2"/>
      <c r="D991" s="2"/>
      <c r="E991" s="1"/>
      <c r="F991" s="1"/>
      <c r="G991" s="1"/>
      <c r="H991" s="1"/>
      <c r="I991" s="1"/>
      <c r="J991" s="2"/>
      <c r="K991" s="2"/>
      <c r="L991" s="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1"/>
      <c r="B992" s="2"/>
      <c r="C992" s="2"/>
      <c r="D992" s="2"/>
      <c r="E992" s="1"/>
      <c r="F992" s="1"/>
      <c r="G992" s="1"/>
      <c r="H992" s="1"/>
      <c r="I992" s="1"/>
      <c r="J992" s="2"/>
      <c r="K992" s="2"/>
      <c r="L992" s="1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1"/>
      <c r="B993" s="2"/>
      <c r="C993" s="2"/>
      <c r="D993" s="2"/>
      <c r="E993" s="1"/>
      <c r="F993" s="1"/>
      <c r="G993" s="1"/>
      <c r="H993" s="1"/>
      <c r="I993" s="1"/>
      <c r="J993" s="2"/>
      <c r="K993" s="2"/>
      <c r="L993" s="1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1"/>
      <c r="B994" s="2"/>
      <c r="C994" s="2"/>
      <c r="D994" s="2"/>
      <c r="E994" s="1"/>
      <c r="F994" s="1"/>
      <c r="G994" s="1"/>
      <c r="H994" s="1"/>
      <c r="I994" s="1"/>
      <c r="J994" s="2"/>
      <c r="K994" s="2"/>
      <c r="L994" s="1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1"/>
      <c r="B995" s="2"/>
      <c r="C995" s="2"/>
      <c r="D995" s="2"/>
      <c r="E995" s="1"/>
      <c r="F995" s="1"/>
      <c r="G995" s="1"/>
      <c r="H995" s="1"/>
      <c r="I995" s="1"/>
      <c r="J995" s="2"/>
      <c r="K995" s="2"/>
      <c r="L995" s="1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hyperlinks>
    <hyperlink ref="F22" r:id="rId1" xr:uid="{5CAF7F9D-F1C3-4754-999E-509A6ED223AD}"/>
    <hyperlink ref="F23" r:id="rId2" xr:uid="{1C7CF4C7-9426-48D5-B465-DFB7AF294794}"/>
    <hyperlink ref="F24" r:id="rId3" xr:uid="{719698F6-394C-4AED-8128-06ED35409B3B}"/>
    <hyperlink ref="F25" r:id="rId4" xr:uid="{2B6095E7-0FDB-4B95-9E4B-29A173346405}"/>
  </hyperlinks>
  <pageMargins left="0.7" right="0.7" top="0.75" bottom="0.75" header="0.3" footer="0.3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selection activeCell="C8" sqref="C8"/>
    </sheetView>
  </sheetViews>
  <sheetFormatPr defaultColWidth="15.125" defaultRowHeight="15" customHeight="1" x14ac:dyDescent="0.2"/>
  <cols>
    <col min="1" max="1" width="11.875" customWidth="1"/>
    <col min="2" max="2" width="44.125" customWidth="1"/>
    <col min="3" max="3" width="20.625" customWidth="1"/>
    <col min="4" max="26" width="8.875" customWidth="1"/>
  </cols>
  <sheetData>
    <row r="1" spans="1:26" ht="21.75" customHeight="1" x14ac:dyDescent="0.3">
      <c r="A1" s="33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34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1"/>
      <c r="B3" s="12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35" t="s">
        <v>12</v>
      </c>
      <c r="B6" s="35" t="s">
        <v>23</v>
      </c>
      <c r="C6" s="35" t="s">
        <v>24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 x14ac:dyDescent="0.25">
      <c r="A7" s="36"/>
      <c r="B7" s="37"/>
      <c r="C7" s="3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25">
      <c r="A8" s="39"/>
      <c r="B8" s="40"/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 x14ac:dyDescent="0.25">
      <c r="A9" s="42"/>
      <c r="B9" s="43"/>
      <c r="C9" s="4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 x14ac:dyDescent="0.25">
      <c r="A10" s="45"/>
      <c r="B10" s="46"/>
      <c r="C10" s="4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 x14ac:dyDescent="0.25">
      <c r="A11" s="42"/>
      <c r="B11" s="43"/>
      <c r="C11" s="4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 x14ac:dyDescent="0.25">
      <c r="A12" s="45"/>
      <c r="B12" s="46"/>
      <c r="C12" s="4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 x14ac:dyDescent="0.25">
      <c r="A13" s="42"/>
      <c r="B13" s="43"/>
      <c r="C13" s="4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 x14ac:dyDescent="0.25">
      <c r="A14" s="45"/>
      <c r="B14" s="46"/>
      <c r="C14" s="4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 x14ac:dyDescent="0.25">
      <c r="A15" s="42"/>
      <c r="B15" s="43"/>
      <c r="C15" s="4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 x14ac:dyDescent="0.25">
      <c r="A16" s="45"/>
      <c r="B16" s="46"/>
      <c r="C16" s="4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 x14ac:dyDescent="0.25">
      <c r="A17" s="42"/>
      <c r="B17" s="43"/>
      <c r="C17" s="4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 x14ac:dyDescent="0.25">
      <c r="A18" s="45"/>
      <c r="B18" s="46"/>
      <c r="C18" s="4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 x14ac:dyDescent="0.25">
      <c r="A19" s="42"/>
      <c r="B19" s="43"/>
      <c r="C19" s="4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 x14ac:dyDescent="0.25">
      <c r="A20" s="45"/>
      <c r="B20" s="46"/>
      <c r="C20" s="4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 x14ac:dyDescent="0.25">
      <c r="A21" s="42"/>
      <c r="B21" s="43"/>
      <c r="C21" s="4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 x14ac:dyDescent="0.25">
      <c r="A22" s="45"/>
      <c r="B22" s="46"/>
      <c r="C22" s="4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 x14ac:dyDescent="0.25">
      <c r="A23" s="42"/>
      <c r="B23" s="43"/>
      <c r="C23" s="4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 x14ac:dyDescent="0.25">
      <c r="A24" s="45"/>
      <c r="B24" s="46"/>
      <c r="C24" s="4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 x14ac:dyDescent="0.25">
      <c r="A25" s="42"/>
      <c r="B25" s="43"/>
      <c r="C25" s="4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 x14ac:dyDescent="0.25">
      <c r="A26" s="45"/>
      <c r="B26" s="46"/>
      <c r="C26" s="4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topLeftCell="A10" workbookViewId="0">
      <selection activeCell="I14" sqref="I14"/>
    </sheetView>
  </sheetViews>
  <sheetFormatPr defaultColWidth="15.125" defaultRowHeight="15" customHeight="1" x14ac:dyDescent="0.2"/>
  <cols>
    <col min="1" max="1" width="9.625" customWidth="1"/>
    <col min="2" max="3" width="7.5" customWidth="1"/>
    <col min="4" max="4" width="18.625" customWidth="1"/>
    <col min="5" max="5" width="14.625" customWidth="1"/>
    <col min="6" max="6" width="6.375" customWidth="1"/>
    <col min="7" max="9" width="11.625" customWidth="1"/>
    <col min="10" max="10" width="6.125" customWidth="1"/>
    <col min="11" max="11" width="11.875" customWidth="1"/>
    <col min="12" max="12" width="8.625" customWidth="1"/>
    <col min="13" max="14" width="8.375" customWidth="1"/>
    <col min="15" max="15" width="23.625" customWidth="1"/>
    <col min="16" max="16" width="13" customWidth="1"/>
    <col min="17" max="17" width="10.5" customWidth="1"/>
    <col min="18" max="18" width="9" customWidth="1"/>
    <col min="19" max="19" width="14.375" customWidth="1"/>
    <col min="20" max="26" width="8.875" customWidth="1"/>
  </cols>
  <sheetData>
    <row r="1" spans="1:26" ht="27" customHeight="1" x14ac:dyDescent="0.25">
      <c r="A1" s="48" t="s">
        <v>25</v>
      </c>
      <c r="B1" s="49"/>
      <c r="C1" s="49"/>
      <c r="D1" s="2"/>
      <c r="E1" s="49"/>
      <c r="F1" s="49"/>
      <c r="G1" s="49"/>
      <c r="H1" s="49"/>
      <c r="I1" s="49"/>
      <c r="J1" s="49"/>
      <c r="K1" s="49"/>
      <c r="L1" s="49"/>
      <c r="M1" s="49"/>
      <c r="N1" s="4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50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2"/>
      <c r="B3" s="2"/>
      <c r="C3" s="2"/>
      <c r="D3" s="51" t="s">
        <v>3</v>
      </c>
      <c r="E3" s="4" t="s">
        <v>27</v>
      </c>
      <c r="F3" s="2"/>
      <c r="G3" s="2"/>
      <c r="H3" s="2"/>
      <c r="I3" s="2"/>
      <c r="J3" s="2"/>
      <c r="K3" s="52" t="s">
        <v>28</v>
      </c>
      <c r="L3" s="2"/>
      <c r="M3" s="2"/>
      <c r="N3" s="2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7"/>
      <c r="B4" s="2"/>
      <c r="C4" s="2"/>
      <c r="D4" s="53" t="s">
        <v>29</v>
      </c>
      <c r="E4" s="6" t="s">
        <v>30</v>
      </c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7"/>
      <c r="B5" s="2"/>
      <c r="C5" s="2"/>
      <c r="D5" s="53" t="s">
        <v>4</v>
      </c>
      <c r="E5" s="6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2"/>
      <c r="B6" s="2"/>
      <c r="C6" s="2"/>
      <c r="D6" s="53" t="s">
        <v>5</v>
      </c>
      <c r="E6" s="8"/>
      <c r="F6" s="9"/>
      <c r="G6" s="9"/>
      <c r="H6" s="9"/>
      <c r="I6" s="9"/>
      <c r="J6" s="9"/>
      <c r="K6" s="2"/>
      <c r="L6" s="9"/>
      <c r="M6" s="9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2"/>
      <c r="B7" s="2"/>
      <c r="C7" s="2"/>
      <c r="D7" s="53" t="s">
        <v>31</v>
      </c>
      <c r="E7" s="10">
        <f>Example!$F$31</f>
        <v>46</v>
      </c>
      <c r="F7" s="9"/>
      <c r="G7" s="9"/>
      <c r="H7" s="9"/>
      <c r="I7" s="9"/>
      <c r="J7" s="9"/>
      <c r="K7" s="2"/>
      <c r="L7" s="9"/>
      <c r="M7" s="9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2"/>
      <c r="B8" s="2"/>
      <c r="C8" s="2"/>
      <c r="D8" s="54" t="s">
        <v>7</v>
      </c>
      <c r="E8" s="11">
        <f>Example!$M$31</f>
        <v>5.8500000000000014</v>
      </c>
      <c r="F8" s="9"/>
      <c r="G8" s="9"/>
      <c r="H8" s="9"/>
      <c r="I8" s="9"/>
      <c r="J8" s="9"/>
      <c r="K8" s="2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2"/>
      <c r="B9" s="2"/>
      <c r="C9" s="2"/>
      <c r="D9" s="2"/>
      <c r="E9" s="2"/>
      <c r="F9" s="9"/>
      <c r="G9" s="9"/>
      <c r="H9" s="9"/>
      <c r="I9" s="9"/>
      <c r="J9" s="9"/>
      <c r="K9" s="2"/>
      <c r="L9" s="9"/>
      <c r="M9" s="9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" customHeight="1" x14ac:dyDescent="0.25">
      <c r="A10" s="16" t="s">
        <v>32</v>
      </c>
      <c r="B10" s="15" t="s">
        <v>9</v>
      </c>
      <c r="C10" s="15" t="s">
        <v>33</v>
      </c>
      <c r="D10" s="15" t="s">
        <v>10</v>
      </c>
      <c r="E10" s="15" t="s">
        <v>34</v>
      </c>
      <c r="F10" s="17" t="s">
        <v>13</v>
      </c>
      <c r="G10" s="55" t="s">
        <v>14</v>
      </c>
      <c r="H10" s="55" t="s">
        <v>35</v>
      </c>
      <c r="I10" s="55" t="s">
        <v>36</v>
      </c>
      <c r="J10" s="17" t="s">
        <v>16</v>
      </c>
      <c r="K10" s="17" t="s">
        <v>37</v>
      </c>
      <c r="L10" s="17" t="s">
        <v>17</v>
      </c>
      <c r="M10" s="17" t="s">
        <v>38</v>
      </c>
      <c r="N10" s="18" t="s">
        <v>19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9.5" customHeight="1" x14ac:dyDescent="0.25">
      <c r="A11" s="20" t="s">
        <v>39</v>
      </c>
      <c r="B11" s="19">
        <v>50746</v>
      </c>
      <c r="C11" s="19">
        <v>4504369</v>
      </c>
      <c r="D11" s="20" t="s">
        <v>40</v>
      </c>
      <c r="E11" s="20" t="s">
        <v>41</v>
      </c>
      <c r="F11" s="21">
        <v>1</v>
      </c>
      <c r="G11" s="21" t="s">
        <v>42</v>
      </c>
      <c r="H11" s="56" t="s">
        <v>43</v>
      </c>
      <c r="I11" s="56"/>
      <c r="J11" s="21" t="s">
        <v>44</v>
      </c>
      <c r="K11" s="57"/>
      <c r="L11" s="22">
        <v>0.1</v>
      </c>
      <c r="M11" s="23">
        <f>Example!$F11*Example!$L11</f>
        <v>0.1</v>
      </c>
      <c r="N11" s="24">
        <f>Example!$F11*Example!$L11</f>
        <v>0.1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9.5" customHeight="1" x14ac:dyDescent="0.25">
      <c r="A12" s="26" t="s">
        <v>45</v>
      </c>
      <c r="B12" s="25">
        <v>3024</v>
      </c>
      <c r="C12" s="25">
        <v>302401</v>
      </c>
      <c r="D12" s="26" t="s">
        <v>46</v>
      </c>
      <c r="E12" s="26" t="s">
        <v>41</v>
      </c>
      <c r="F12" s="27">
        <v>1</v>
      </c>
      <c r="G12" s="27" t="s">
        <v>42</v>
      </c>
      <c r="H12" s="58" t="s">
        <v>43</v>
      </c>
      <c r="I12" s="58"/>
      <c r="J12" s="27" t="s">
        <v>44</v>
      </c>
      <c r="K12" s="59"/>
      <c r="L12" s="28">
        <v>0.1</v>
      </c>
      <c r="M12" s="23">
        <f>Example!$F12*Example!$L12</f>
        <v>0.1</v>
      </c>
      <c r="N12" s="24">
        <f>Example!$F12*Example!$L12</f>
        <v>0.1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 x14ac:dyDescent="0.25">
      <c r="A13" s="20" t="s">
        <v>45</v>
      </c>
      <c r="B13" s="19">
        <v>3023</v>
      </c>
      <c r="C13" s="19">
        <v>302301</v>
      </c>
      <c r="D13" s="20" t="s">
        <v>47</v>
      </c>
      <c r="E13" s="20" t="s">
        <v>41</v>
      </c>
      <c r="F13" s="21">
        <v>2</v>
      </c>
      <c r="G13" s="21" t="s">
        <v>42</v>
      </c>
      <c r="H13" s="56" t="s">
        <v>43</v>
      </c>
      <c r="I13" s="56"/>
      <c r="J13" s="21" t="s">
        <v>44</v>
      </c>
      <c r="K13" s="57"/>
      <c r="L13" s="22">
        <v>0.1</v>
      </c>
      <c r="M13" s="23">
        <f>Example!$F13*Example!$L13</f>
        <v>0.2</v>
      </c>
      <c r="N13" s="24">
        <f>Example!$F13*Example!$L13</f>
        <v>0.2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 x14ac:dyDescent="0.25">
      <c r="A14" s="26" t="s">
        <v>45</v>
      </c>
      <c r="B14" s="25">
        <v>3023</v>
      </c>
      <c r="C14" s="25">
        <v>4211398</v>
      </c>
      <c r="D14" s="26" t="s">
        <v>47</v>
      </c>
      <c r="E14" s="26" t="s">
        <v>48</v>
      </c>
      <c r="F14" s="27">
        <v>1</v>
      </c>
      <c r="G14" s="27" t="s">
        <v>42</v>
      </c>
      <c r="H14" s="58" t="s">
        <v>43</v>
      </c>
      <c r="I14" s="58"/>
      <c r="J14" s="27" t="s">
        <v>44</v>
      </c>
      <c r="K14" s="59"/>
      <c r="L14" s="28">
        <v>0.1</v>
      </c>
      <c r="M14" s="23">
        <f>Example!$F14*Example!$L14</f>
        <v>0.1</v>
      </c>
      <c r="N14" s="24">
        <f>Example!$F14*Example!$L14</f>
        <v>0.1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 x14ac:dyDescent="0.25">
      <c r="A15" s="20" t="s">
        <v>45</v>
      </c>
      <c r="B15" s="19">
        <v>3794</v>
      </c>
      <c r="C15" s="19">
        <v>379401</v>
      </c>
      <c r="D15" s="20" t="s">
        <v>49</v>
      </c>
      <c r="E15" s="20" t="s">
        <v>41</v>
      </c>
      <c r="F15" s="21">
        <v>1</v>
      </c>
      <c r="G15" s="21" t="s">
        <v>42</v>
      </c>
      <c r="H15" s="56" t="s">
        <v>43</v>
      </c>
      <c r="I15" s="56"/>
      <c r="J15" s="21" t="s">
        <v>44</v>
      </c>
      <c r="K15" s="57"/>
      <c r="L15" s="22">
        <v>0.1</v>
      </c>
      <c r="M15" s="23">
        <f>Example!$F15*Example!$L15</f>
        <v>0.1</v>
      </c>
      <c r="N15" s="24">
        <f>Example!$F15*Example!$L15</f>
        <v>0.1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 x14ac:dyDescent="0.25">
      <c r="A16" s="26" t="s">
        <v>45</v>
      </c>
      <c r="B16" s="25">
        <v>3623</v>
      </c>
      <c r="C16" s="25">
        <v>362301</v>
      </c>
      <c r="D16" s="26" t="s">
        <v>50</v>
      </c>
      <c r="E16" s="26" t="s">
        <v>41</v>
      </c>
      <c r="F16" s="27">
        <v>1</v>
      </c>
      <c r="G16" s="27" t="s">
        <v>42</v>
      </c>
      <c r="H16" s="58" t="s">
        <v>43</v>
      </c>
      <c r="I16" s="58"/>
      <c r="J16" s="27" t="s">
        <v>44</v>
      </c>
      <c r="K16" s="59"/>
      <c r="L16" s="28">
        <v>0.1</v>
      </c>
      <c r="M16" s="23">
        <f>Example!$F16*Example!$L16</f>
        <v>0.1</v>
      </c>
      <c r="N16" s="24">
        <f>Example!$F16*Example!$L16</f>
        <v>0.1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 x14ac:dyDescent="0.25">
      <c r="A17" s="20" t="s">
        <v>45</v>
      </c>
      <c r="B17" s="19">
        <v>3623</v>
      </c>
      <c r="C17" s="19">
        <v>362321</v>
      </c>
      <c r="D17" s="20" t="s">
        <v>50</v>
      </c>
      <c r="E17" s="20" t="s">
        <v>51</v>
      </c>
      <c r="F17" s="21">
        <v>1</v>
      </c>
      <c r="G17" s="21" t="s">
        <v>42</v>
      </c>
      <c r="H17" s="56" t="s">
        <v>43</v>
      </c>
      <c r="I17" s="56"/>
      <c r="J17" s="21" t="s">
        <v>44</v>
      </c>
      <c r="K17" s="57"/>
      <c r="L17" s="22">
        <v>0.1</v>
      </c>
      <c r="M17" s="23">
        <f>Example!$F17*Example!$L17</f>
        <v>0.1</v>
      </c>
      <c r="N17" s="24">
        <f>Example!$F17*Example!$L17</f>
        <v>0.1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 x14ac:dyDescent="0.25">
      <c r="A18" s="26" t="s">
        <v>45</v>
      </c>
      <c r="B18" s="25">
        <v>94148</v>
      </c>
      <c r="C18" s="25">
        <v>302201</v>
      </c>
      <c r="D18" s="26" t="s">
        <v>52</v>
      </c>
      <c r="E18" s="26" t="s">
        <v>41</v>
      </c>
      <c r="F18" s="27">
        <v>1</v>
      </c>
      <c r="G18" s="27" t="s">
        <v>42</v>
      </c>
      <c r="H18" s="58" t="s">
        <v>43</v>
      </c>
      <c r="I18" s="58"/>
      <c r="J18" s="27" t="s">
        <v>44</v>
      </c>
      <c r="K18" s="59"/>
      <c r="L18" s="28">
        <v>0.15</v>
      </c>
      <c r="M18" s="23">
        <f>Example!$F18*Example!$L18</f>
        <v>0.15</v>
      </c>
      <c r="N18" s="24">
        <f>Example!$F18*Example!$L18</f>
        <v>0.15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 x14ac:dyDescent="0.25">
      <c r="A19" s="20" t="s">
        <v>53</v>
      </c>
      <c r="B19" s="19">
        <v>6141</v>
      </c>
      <c r="C19" s="19">
        <v>4210633</v>
      </c>
      <c r="D19" s="20" t="s">
        <v>54</v>
      </c>
      <c r="E19" s="20" t="s">
        <v>55</v>
      </c>
      <c r="F19" s="21">
        <v>1</v>
      </c>
      <c r="G19" s="21" t="s">
        <v>42</v>
      </c>
      <c r="H19" s="56" t="s">
        <v>43</v>
      </c>
      <c r="I19" s="56"/>
      <c r="J19" s="21" t="s">
        <v>44</v>
      </c>
      <c r="K19" s="57"/>
      <c r="L19" s="22">
        <v>0.1</v>
      </c>
      <c r="M19" s="23">
        <f>Example!$F19*Example!$L19</f>
        <v>0.1</v>
      </c>
      <c r="N19" s="24">
        <f>Example!$F19*Example!$L19</f>
        <v>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 x14ac:dyDescent="0.25">
      <c r="A20" s="26" t="s">
        <v>53</v>
      </c>
      <c r="B20" s="25">
        <v>3070</v>
      </c>
      <c r="C20" s="25">
        <v>307021</v>
      </c>
      <c r="D20" s="26" t="s">
        <v>56</v>
      </c>
      <c r="E20" s="26" t="s">
        <v>51</v>
      </c>
      <c r="F20" s="27">
        <v>4</v>
      </c>
      <c r="G20" s="27" t="s">
        <v>42</v>
      </c>
      <c r="H20" s="58" t="s">
        <v>43</v>
      </c>
      <c r="I20" s="58"/>
      <c r="J20" s="27" t="s">
        <v>44</v>
      </c>
      <c r="K20" s="59"/>
      <c r="L20" s="28">
        <v>0.1</v>
      </c>
      <c r="M20" s="23">
        <f>Example!$F20*Example!$L20</f>
        <v>0.4</v>
      </c>
      <c r="N20" s="24">
        <f>Example!$F20*Example!$L20</f>
        <v>0.4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 x14ac:dyDescent="0.25">
      <c r="A21" s="20" t="s">
        <v>53</v>
      </c>
      <c r="B21" s="19">
        <v>2412</v>
      </c>
      <c r="C21" s="19">
        <v>241201</v>
      </c>
      <c r="D21" s="20" t="s">
        <v>57</v>
      </c>
      <c r="E21" s="20" t="s">
        <v>41</v>
      </c>
      <c r="F21" s="21">
        <v>1</v>
      </c>
      <c r="G21" s="21" t="s">
        <v>42</v>
      </c>
      <c r="H21" s="56" t="s">
        <v>43</v>
      </c>
      <c r="I21" s="56"/>
      <c r="J21" s="21" t="s">
        <v>44</v>
      </c>
      <c r="K21" s="57"/>
      <c r="L21" s="22">
        <v>0.1</v>
      </c>
      <c r="M21" s="23">
        <f>Example!$F21*Example!$L21</f>
        <v>0.1</v>
      </c>
      <c r="N21" s="24">
        <f>Example!$F21*Example!$L21</f>
        <v>0.1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 x14ac:dyDescent="0.25">
      <c r="A22" s="26" t="s">
        <v>53</v>
      </c>
      <c r="B22" s="25">
        <v>6019</v>
      </c>
      <c r="C22" s="25">
        <v>4538353</v>
      </c>
      <c r="D22" s="26" t="s">
        <v>58</v>
      </c>
      <c r="E22" s="26" t="s">
        <v>41</v>
      </c>
      <c r="F22" s="27">
        <v>4</v>
      </c>
      <c r="G22" s="27" t="s">
        <v>42</v>
      </c>
      <c r="H22" s="58" t="s">
        <v>43</v>
      </c>
      <c r="I22" s="58"/>
      <c r="J22" s="27" t="s">
        <v>44</v>
      </c>
      <c r="K22" s="59"/>
      <c r="L22" s="28">
        <v>0.15</v>
      </c>
      <c r="M22" s="23">
        <f>Example!$F22*Example!$L22</f>
        <v>0.6</v>
      </c>
      <c r="N22" s="24">
        <f>Example!$F22*Example!$L22</f>
        <v>0.6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 x14ac:dyDescent="0.25">
      <c r="A23" s="20" t="s">
        <v>53</v>
      </c>
      <c r="B23" s="19">
        <v>2431</v>
      </c>
      <c r="C23" s="19">
        <v>4558168</v>
      </c>
      <c r="D23" s="20" t="s">
        <v>59</v>
      </c>
      <c r="E23" s="20" t="s">
        <v>41</v>
      </c>
      <c r="F23" s="21">
        <v>1</v>
      </c>
      <c r="G23" s="21" t="s">
        <v>42</v>
      </c>
      <c r="H23" s="56" t="s">
        <v>43</v>
      </c>
      <c r="I23" s="56"/>
      <c r="J23" s="21" t="s">
        <v>44</v>
      </c>
      <c r="K23" s="57"/>
      <c r="L23" s="22">
        <v>0.2</v>
      </c>
      <c r="M23" s="23">
        <f>Example!$F23*Example!$L23</f>
        <v>0.2</v>
      </c>
      <c r="N23" s="24">
        <f>Example!$F23*Example!$L23</f>
        <v>0.2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 x14ac:dyDescent="0.25">
      <c r="A24" s="26" t="s">
        <v>53</v>
      </c>
      <c r="B24" s="25">
        <v>63868</v>
      </c>
      <c r="C24" s="25">
        <v>4535737</v>
      </c>
      <c r="D24" s="26" t="s">
        <v>60</v>
      </c>
      <c r="E24" s="26" t="s">
        <v>41</v>
      </c>
      <c r="F24" s="27">
        <v>4</v>
      </c>
      <c r="G24" s="27" t="s">
        <v>42</v>
      </c>
      <c r="H24" s="58" t="s">
        <v>43</v>
      </c>
      <c r="I24" s="58"/>
      <c r="J24" s="27" t="s">
        <v>44</v>
      </c>
      <c r="K24" s="59"/>
      <c r="L24" s="28">
        <v>0.15</v>
      </c>
      <c r="M24" s="23">
        <f>Example!$F24*Example!$L24</f>
        <v>0.6</v>
      </c>
      <c r="N24" s="24">
        <f>Example!$F24*Example!$L24</f>
        <v>0.6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 x14ac:dyDescent="0.25">
      <c r="A25" s="20" t="s">
        <v>53</v>
      </c>
      <c r="B25" s="19">
        <v>2540</v>
      </c>
      <c r="C25" s="19">
        <v>4211632</v>
      </c>
      <c r="D25" s="20" t="s">
        <v>61</v>
      </c>
      <c r="E25" s="20" t="s">
        <v>48</v>
      </c>
      <c r="F25" s="21">
        <v>4</v>
      </c>
      <c r="G25" s="21" t="s">
        <v>42</v>
      </c>
      <c r="H25" s="56" t="s">
        <v>43</v>
      </c>
      <c r="I25" s="56"/>
      <c r="J25" s="21" t="s">
        <v>44</v>
      </c>
      <c r="K25" s="57"/>
      <c r="L25" s="22">
        <v>0.15</v>
      </c>
      <c r="M25" s="23">
        <f>Example!$F25*Example!$L25</f>
        <v>0.6</v>
      </c>
      <c r="N25" s="24">
        <f>Example!$F25*Example!$L25</f>
        <v>0.6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 x14ac:dyDescent="0.25">
      <c r="A26" s="26" t="s">
        <v>53</v>
      </c>
      <c r="B26" s="25">
        <v>3176</v>
      </c>
      <c r="C26" s="25">
        <v>4225733</v>
      </c>
      <c r="D26" s="26" t="s">
        <v>62</v>
      </c>
      <c r="E26" s="26" t="s">
        <v>55</v>
      </c>
      <c r="F26" s="27">
        <v>1</v>
      </c>
      <c r="G26" s="27" t="s">
        <v>42</v>
      </c>
      <c r="H26" s="58" t="s">
        <v>43</v>
      </c>
      <c r="I26" s="58"/>
      <c r="J26" s="27" t="s">
        <v>44</v>
      </c>
      <c r="K26" s="59"/>
      <c r="L26" s="28">
        <v>0.2</v>
      </c>
      <c r="M26" s="23">
        <f>Example!$F26*Example!$L26</f>
        <v>0.2</v>
      </c>
      <c r="N26" s="24">
        <f>Example!$F26*Example!$L26</f>
        <v>0.2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 x14ac:dyDescent="0.25">
      <c r="A27" s="20" t="s">
        <v>63</v>
      </c>
      <c r="B27" s="19">
        <v>49668</v>
      </c>
      <c r="C27" s="19">
        <v>4224793</v>
      </c>
      <c r="D27" s="20" t="s">
        <v>64</v>
      </c>
      <c r="E27" s="20" t="s">
        <v>65</v>
      </c>
      <c r="F27" s="21">
        <v>1</v>
      </c>
      <c r="G27" s="21" t="s">
        <v>42</v>
      </c>
      <c r="H27" s="56" t="s">
        <v>43</v>
      </c>
      <c r="I27" s="56"/>
      <c r="J27" s="21" t="s">
        <v>44</v>
      </c>
      <c r="K27" s="57"/>
      <c r="L27" s="22">
        <v>0.1</v>
      </c>
      <c r="M27" s="23">
        <f>Example!$F27*Example!$L27</f>
        <v>0.1</v>
      </c>
      <c r="N27" s="24">
        <f>Example!$F27*Example!$L27</f>
        <v>0.1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 x14ac:dyDescent="0.25">
      <c r="A28" s="26" t="s">
        <v>66</v>
      </c>
      <c r="B28" s="25">
        <v>32123</v>
      </c>
      <c r="C28" s="25">
        <v>4211573</v>
      </c>
      <c r="D28" s="26" t="s">
        <v>67</v>
      </c>
      <c r="E28" s="26" t="s">
        <v>48</v>
      </c>
      <c r="F28" s="27">
        <v>4</v>
      </c>
      <c r="G28" s="27" t="s">
        <v>42</v>
      </c>
      <c r="H28" s="58" t="s">
        <v>43</v>
      </c>
      <c r="I28" s="58"/>
      <c r="J28" s="27" t="s">
        <v>44</v>
      </c>
      <c r="K28" s="59"/>
      <c r="L28" s="28">
        <v>0.1</v>
      </c>
      <c r="M28" s="23">
        <f>Example!$F28*Example!$L28</f>
        <v>0.4</v>
      </c>
      <c r="N28" s="24">
        <f>Example!$F28*Example!$L28</f>
        <v>0.4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 x14ac:dyDescent="0.25">
      <c r="A29" s="20" t="s">
        <v>66</v>
      </c>
      <c r="B29" s="19">
        <v>6590</v>
      </c>
      <c r="C29" s="19">
        <v>4211622</v>
      </c>
      <c r="D29" s="20" t="s">
        <v>68</v>
      </c>
      <c r="E29" s="20" t="s">
        <v>48</v>
      </c>
      <c r="F29" s="21">
        <v>8</v>
      </c>
      <c r="G29" s="21" t="s">
        <v>42</v>
      </c>
      <c r="H29" s="56" t="s">
        <v>43</v>
      </c>
      <c r="I29" s="56"/>
      <c r="J29" s="21" t="s">
        <v>44</v>
      </c>
      <c r="K29" s="57"/>
      <c r="L29" s="22">
        <v>0.15</v>
      </c>
      <c r="M29" s="23">
        <f>Example!$F29*Example!$L29</f>
        <v>1.2</v>
      </c>
      <c r="N29" s="24">
        <f>Example!$F29*Example!$L29</f>
        <v>1.2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 x14ac:dyDescent="0.25">
      <c r="A30" s="26" t="s">
        <v>69</v>
      </c>
      <c r="B30" s="25">
        <v>3957</v>
      </c>
      <c r="C30" s="25">
        <v>4211473</v>
      </c>
      <c r="D30" s="26" t="s">
        <v>70</v>
      </c>
      <c r="E30" s="26" t="s">
        <v>48</v>
      </c>
      <c r="F30" s="27">
        <v>4</v>
      </c>
      <c r="G30" s="27" t="s">
        <v>42</v>
      </c>
      <c r="H30" s="58" t="s">
        <v>43</v>
      </c>
      <c r="I30" s="58"/>
      <c r="J30" s="27" t="s">
        <v>44</v>
      </c>
      <c r="K30" s="59"/>
      <c r="L30" s="28">
        <v>0.1</v>
      </c>
      <c r="M30" s="23">
        <f>Example!$F30*Example!$L30</f>
        <v>0.4</v>
      </c>
      <c r="N30" s="24">
        <f>Example!$F30*Example!$L30</f>
        <v>0.4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29"/>
      <c r="B31" s="29"/>
      <c r="C31" s="29"/>
      <c r="D31" s="29" t="s">
        <v>20</v>
      </c>
      <c r="E31" s="29"/>
      <c r="F31" s="30">
        <f>SUBTOTAL(109,Example!$F$11:$F$30)</f>
        <v>46</v>
      </c>
      <c r="G31" s="30"/>
      <c r="H31" s="30"/>
      <c r="I31" s="30"/>
      <c r="J31" s="30"/>
      <c r="K31" s="29"/>
      <c r="L31" s="31"/>
      <c r="M31" s="32">
        <f>SUBTOTAL(109,Example!$M$11:$M$30)</f>
        <v>5.8500000000000014</v>
      </c>
      <c r="N31" s="60">
        <f>SUBTOTAL(109,Example!$M$11:$M$30)</f>
        <v>5.8500000000000014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BillOfMaterials</vt:lpstr>
      <vt:lpstr>Revisions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Vandemaele</dc:creator>
  <cp:lastModifiedBy>Felix Vandemaele</cp:lastModifiedBy>
  <dcterms:created xsi:type="dcterms:W3CDTF">2018-03-13T21:09:52Z</dcterms:created>
  <dcterms:modified xsi:type="dcterms:W3CDTF">2018-06-19T00:51:11Z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bc47d52b-da09-4acb-a19a-be0bf83d5e8e</vt:lpwstr>
  </property>
</Properties>
</file>